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5" windowWidth="15180" windowHeight="8430" tabRatio="924" activeTab="1"/>
  </bookViews>
  <sheets>
    <sheet name="Firma  Adresse" sheetId="1" r:id="rId1"/>
    <sheet name="Fragebogen" sheetId="2" r:id="rId2"/>
    <sheet name="Personaldaten" sheetId="3" r:id="rId3"/>
    <sheet name="Erläuterungen" sheetId="4" r:id="rId4"/>
    <sheet name="Referenzaufgaben" sheetId="5" r:id="rId5"/>
    <sheet name="Vergleichsliste" sheetId="6" state="hidden" r:id="rId6"/>
    <sheet name="Anzahl" sheetId="7" state="hidden" r:id="rId7"/>
    <sheet name="Listen" sheetId="8" state="hidden" r:id="rId8"/>
    <sheet name="Listen alle" sheetId="9" state="hidden" r:id="rId9"/>
    <sheet name="Datenfeld1" sheetId="10" state="hidden" r:id="rId10"/>
    <sheet name="Datenfeld2" sheetId="11" state="hidden" r:id="rId11"/>
    <sheet name="Datenfeld3" sheetId="12" state="hidden" r:id="rId12"/>
    <sheet name="Datenfeld4" sheetId="13" state="hidden" r:id="rId13"/>
    <sheet name="Datenfeld5" sheetId="14" state="hidden" r:id="rId14"/>
  </sheets>
  <externalReferences>
    <externalReference r:id="rId17"/>
  </externalReferences>
  <definedNames>
    <definedName name="Anzahl">'Anzahl'!$A$2:$N$3</definedName>
    <definedName name="Arbeitsaufgabe">'Listen'!$G$2:$G$52</definedName>
    <definedName name="Aufgabe" localSheetId="13">'Listen'!#REF!</definedName>
    <definedName name="Aufgabe" localSheetId="5">'Listen'!#REF!</definedName>
    <definedName name="Aufgabe">'Listen'!#REF!</definedName>
    <definedName name="AufgNr" localSheetId="4">'[1]Listen'!$D$2:$D$33</definedName>
    <definedName name="AufgNr" localSheetId="5">'[1]Listen'!$D$2:$D$33</definedName>
    <definedName name="AufgNr">'Listen'!$F$2:$F$52</definedName>
    <definedName name="Datenfeld_ED">'Personaldaten'!$A$6:$O$102</definedName>
    <definedName name="Datenfeld1">'Datenfeld1'!$A$1:$J$2</definedName>
    <definedName name="Datenfeld3">'Datenfeld3'!$A$1:$D$2</definedName>
    <definedName name="_xlnm.Print_Area" localSheetId="3">'Erläuterungen'!$A$1:$CA$87</definedName>
    <definedName name="_xlnm.Print_Area" localSheetId="0">'Firma  Adresse'!$A$1:$CA$30</definedName>
    <definedName name="_xlnm.Print_Area" localSheetId="1">'Fragebogen'!$A$1:$CA$54</definedName>
    <definedName name="_xlnm.Print_Area" localSheetId="2">'Personaldaten'!$A:$O</definedName>
    <definedName name="_xlnm.Print_Area" localSheetId="4">'Referenzaufgaben'!$A$1:$CA$82</definedName>
    <definedName name="_xlnm.Print_Area" localSheetId="5">'Vergleichsliste'!$A$1:$BA$64</definedName>
    <definedName name="_xlnm.Print_Titles" localSheetId="3">'Erläuterungen'!$1:$9</definedName>
    <definedName name="_xlnm.Print_Titles" localSheetId="1">'Fragebogen'!$1:$9</definedName>
    <definedName name="_xlnm.Print_Titles" localSheetId="2">'Personaldaten'!$1:$5</definedName>
    <definedName name="_xlnm.Print_Titles" localSheetId="4">'Referenzaufgaben'!$1:$9</definedName>
    <definedName name="_xlnm.Print_Titles" localSheetId="5">'Vergleichsliste'!$1:$8</definedName>
    <definedName name="EGNIS">'Listen'!$B$2:$B$37</definedName>
    <definedName name="EGNvx">'Listen'!$A$2:$A$41</definedName>
    <definedName name="EGOSx">'Listen'!$C$2:$C$55</definedName>
    <definedName name="Geschlecht">'Listen'!$E$2:$E$3</definedName>
    <definedName name="Grundsatz" localSheetId="4">'[1]Listen'!$B$2:$B$3</definedName>
    <definedName name="Grundsatz" localSheetId="5">'[1]Listen'!$B$2:$B$3</definedName>
    <definedName name="Grundsatz">'Listen'!$D$2:$D$3</definedName>
    <definedName name="Kataloganzeige">'Listen'!$F$2:$G$52</definedName>
    <definedName name="Level" localSheetId="4">'[1]Listen'!$G$2:$G$4</definedName>
    <definedName name="Level" localSheetId="5">'[1]Listen'!$G$2:$G$4</definedName>
    <definedName name="Level">'Listen'!$I$2:$I$4</definedName>
  </definedNames>
  <calcPr fullCalcOnLoad="1"/>
</workbook>
</file>

<file path=xl/comments2.xml><?xml version="1.0" encoding="utf-8"?>
<comments xmlns="http://schemas.openxmlformats.org/spreadsheetml/2006/main">
  <authors>
    <author>Feggeler</author>
  </authors>
  <commentList>
    <comment ref="B47" authorId="0">
      <text>
        <r>
          <rPr>
            <b/>
            <sz val="9"/>
            <rFont val="Tahoma"/>
            <family val="2"/>
          </rPr>
          <t>Leiten eines anspruchsvollen /strategischen Bereichs mit mehreren Aufgabengebieten z.B.: IT-Leiter, Konstruktionsleiter, kaufmännischer Leiter, technischer Leiter.</t>
        </r>
      </text>
    </comment>
    <comment ref="B46" authorId="0">
      <text>
        <r>
          <rPr>
            <b/>
            <sz val="9"/>
            <rFont val="Tahoma"/>
            <family val="2"/>
          </rPr>
          <t>Leiten eines abgegrenzten / einschlägigen Aufgabengebietes / Teilbereichs z.B.: Rechnungsprüfungsleiter, Controllingleiter, AV/IE-Leiter.</t>
        </r>
      </text>
    </comment>
    <comment ref="B45" authorId="0">
      <text>
        <r>
          <rPr>
            <b/>
            <sz val="9"/>
            <rFont val="Tahoma"/>
            <family val="2"/>
          </rPr>
          <t>Leiten einer Fachabteilung z.B.: Instandhaltungsleiter, Versandleiter, Fertigungsmeister.</t>
        </r>
      </text>
    </comment>
    <comment ref="B44" authorId="0">
      <text>
        <r>
          <rPr>
            <b/>
            <sz val="9"/>
            <rFont val="Tahoma"/>
            <family val="2"/>
          </rPr>
          <t>Führen einer Fachgruppe / eines Teams z.B.: Grupppenleiter, Vorarbeiter, Schichtleiter.</t>
        </r>
      </text>
    </comment>
  </commentList>
</comments>
</file>

<file path=xl/comments9.xml><?xml version="1.0" encoding="utf-8"?>
<comments xmlns="http://schemas.openxmlformats.org/spreadsheetml/2006/main">
  <authors>
    <author>Feggeler</author>
  </authors>
  <commentList>
    <comment ref="E33" authorId="0">
      <text>
        <r>
          <rPr>
            <b/>
            <sz val="10"/>
            <rFont val="Tahoma"/>
            <family val="2"/>
          </rPr>
          <t>vorläufig</t>
        </r>
      </text>
    </comment>
    <comment ref="D33" authorId="0">
      <text>
        <r>
          <rPr>
            <b/>
            <sz val="11"/>
            <rFont val="Tahoma"/>
            <family val="2"/>
          </rPr>
          <t>140121: /-in</t>
        </r>
      </text>
    </comment>
  </commentList>
</comments>
</file>

<file path=xl/sharedStrings.xml><?xml version="1.0" encoding="utf-8"?>
<sst xmlns="http://schemas.openxmlformats.org/spreadsheetml/2006/main" count="1170" uniqueCount="630">
  <si>
    <t>Promotion</t>
  </si>
  <si>
    <t>Sekretär/-in</t>
  </si>
  <si>
    <t>Datensatz-Nr.</t>
  </si>
  <si>
    <t>Level</t>
  </si>
  <si>
    <t>ggf. Kommentar</t>
  </si>
  <si>
    <t>m</t>
  </si>
  <si>
    <t>Experte</t>
  </si>
  <si>
    <t>Starter</t>
  </si>
  <si>
    <t>EG</t>
  </si>
  <si>
    <t>Geschlecht</t>
  </si>
  <si>
    <t>AufgNr</t>
  </si>
  <si>
    <t>Aufgabe</t>
  </si>
  <si>
    <t>w</t>
  </si>
  <si>
    <t>Könner</t>
  </si>
  <si>
    <t>S01</t>
  </si>
  <si>
    <t>S02</t>
  </si>
  <si>
    <t>Personaldaten</t>
  </si>
  <si>
    <t>Ihr Kommentar</t>
  </si>
  <si>
    <t>betriebliche Bezeichnung der Aufgabe</t>
  </si>
  <si>
    <t>IFAA-ID</t>
  </si>
  <si>
    <t>HBx</t>
  </si>
  <si>
    <t>HHx</t>
  </si>
  <si>
    <t>Hamburg und Umgebung</t>
  </si>
  <si>
    <t>SNx</t>
  </si>
  <si>
    <t>KIx</t>
  </si>
  <si>
    <t>WHV</t>
  </si>
  <si>
    <t>Nordwestliches Niedersachsen</t>
  </si>
  <si>
    <t>Meldung an Firma_Adresse:</t>
  </si>
  <si>
    <t>Region:</t>
  </si>
  <si>
    <t>automatisch</t>
  </si>
  <si>
    <t>Buchhalter/-in</t>
  </si>
  <si>
    <t>Produktion planen und steuern</t>
  </si>
  <si>
    <t>Lagerist/-in</t>
  </si>
  <si>
    <t>IT-Anwendungsbetreuer/-in</t>
  </si>
  <si>
    <t>[h]</t>
  </si>
  <si>
    <t>Metallerzeugung, -bearbeitung, Gießereien (WZ 24)</t>
  </si>
  <si>
    <t>Herstellung von Metallerzeugnissen (WZ 25)</t>
  </si>
  <si>
    <t>Maschinenbau (WZ 28)</t>
  </si>
  <si>
    <t>Elektrotechnik (WZ 26, 27)</t>
  </si>
  <si>
    <t>Straßenfahrzeugbau (WZ 29)</t>
  </si>
  <si>
    <t>PL</t>
  </si>
  <si>
    <t>Qualitätstechniker/-in</t>
  </si>
  <si>
    <t>BWx01.04.01.10x</t>
  </si>
  <si>
    <t>BWx02.02.03.10x</t>
  </si>
  <si>
    <t>BWx02.03.01.05x</t>
  </si>
  <si>
    <t>BWx04.02.01.05x</t>
  </si>
  <si>
    <t>BWx05.01.02.05</t>
  </si>
  <si>
    <t>BWx08.01.01.10x</t>
  </si>
  <si>
    <t>BWx08.01.01.20x</t>
  </si>
  <si>
    <t>MTx08.04.01.05x</t>
  </si>
  <si>
    <t>Bezugsjahr:</t>
  </si>
  <si>
    <t>1 bis 99 Beschäftigte</t>
  </si>
  <si>
    <t>Sonstige M+E-Branchen</t>
  </si>
  <si>
    <t>100 - 249 Beschäftigte</t>
  </si>
  <si>
    <t>250 - 499 Beschäftigte</t>
  </si>
  <si>
    <t>Betriebsgrößenklasse:</t>
  </si>
  <si>
    <t>Name des Betriebs</t>
  </si>
  <si>
    <t>Anschrift</t>
  </si>
  <si>
    <t>E-Mail-Adresse</t>
  </si>
  <si>
    <t>Anfertigen und Montieren von Einzelgeräten und Mustern</t>
  </si>
  <si>
    <t>Inbetriebnahmen/Servicearbeiten im In- und Ausland</t>
  </si>
  <si>
    <t>BWx07.06.03.10</t>
  </si>
  <si>
    <t>HESSENMETALL</t>
  </si>
  <si>
    <t>Fa.-ID:</t>
  </si>
  <si>
    <t>Bearbeiten komplexer Einkaufsvorgänge</t>
  </si>
  <si>
    <t>BJ</t>
  </si>
  <si>
    <t>Leiten einer Fertigungsmeisterei</t>
  </si>
  <si>
    <t>Hinweise zum Ausfüllen</t>
  </si>
  <si>
    <t>Branche (WZ-Nummer):</t>
  </si>
  <si>
    <t>QS-Fachkraft</t>
  </si>
  <si>
    <t>Entwicklungsingenieur/-in</t>
  </si>
  <si>
    <t>Konstruktionsingenieur/-in</t>
  </si>
  <si>
    <t>Gruppenleiter/-in Konstruktion</t>
  </si>
  <si>
    <t>Vertriebsingenieur/-in</t>
  </si>
  <si>
    <t>Vertriebssachbearbeiter/-in</t>
  </si>
  <si>
    <t>Maschinenbediener/-in</t>
  </si>
  <si>
    <t>Maschinenführer(-in)/-einrichter(-in)</t>
  </si>
  <si>
    <t>Einzelgerätemonteur/-in</t>
  </si>
  <si>
    <t>Anleiten einer Fertigungsgruppe</t>
  </si>
  <si>
    <t>Planen und Durchführen von Personalmaßnahmen</t>
  </si>
  <si>
    <t>Festeingabe</t>
  </si>
  <si>
    <t>Schleswig-Holstein</t>
  </si>
  <si>
    <t>Mecklenburg-Vorpommern</t>
  </si>
  <si>
    <t>Bremen, Bremerhaven</t>
  </si>
  <si>
    <t>NVx</t>
  </si>
  <si>
    <t>ME/UV SAAR</t>
  </si>
  <si>
    <t>[Euro]</t>
  </si>
  <si>
    <t>500 - 999 Beschäftigte</t>
  </si>
  <si>
    <t>Einkaufssachbearbeiter/-in</t>
  </si>
  <si>
    <t>Personalsachbearbeiter/-in</t>
  </si>
  <si>
    <t>KA</t>
  </si>
  <si>
    <t>BG0099</t>
  </si>
  <si>
    <t>BG0249</t>
  </si>
  <si>
    <t>BG0499</t>
  </si>
  <si>
    <t>BG0999</t>
  </si>
  <si>
    <t>BG1000</t>
  </si>
  <si>
    <t>SBx</t>
  </si>
  <si>
    <t>HMx</t>
  </si>
  <si>
    <t>NWx</t>
  </si>
  <si>
    <t>KOx</t>
  </si>
  <si>
    <t>BBG</t>
  </si>
  <si>
    <t>NORDMETALL</t>
  </si>
  <si>
    <t>PFALZMETALL</t>
  </si>
  <si>
    <t>VEM RHEINLAND-RHEINHESSEN</t>
  </si>
  <si>
    <t>SÜDWESTMETALL</t>
  </si>
  <si>
    <t>VBM BAYERN</t>
  </si>
  <si>
    <t>BYx</t>
  </si>
  <si>
    <t>METALL-NRW</t>
  </si>
  <si>
    <t>NRW</t>
  </si>
  <si>
    <t>NIEDERSACHSEN-METALL</t>
  </si>
  <si>
    <t>NIS</t>
  </si>
  <si>
    <t>VME OSNABRÜCK-EMSLAND</t>
  </si>
  <si>
    <t>OSx</t>
  </si>
  <si>
    <t>VSME SACHSEN</t>
  </si>
  <si>
    <t>DDx</t>
  </si>
  <si>
    <t>VME SACHSEN-ANHALT</t>
  </si>
  <si>
    <t>MDx</t>
  </si>
  <si>
    <t>VMET THÜRINGEN</t>
  </si>
  <si>
    <t>EFx</t>
  </si>
  <si>
    <t>VME Berlin-West</t>
  </si>
  <si>
    <t>Bxx</t>
  </si>
  <si>
    <t>VME Berlin-Ost / Brandenburg</t>
  </si>
  <si>
    <t>Anzeige:</t>
  </si>
  <si>
    <t>s. unten</t>
  </si>
  <si>
    <t>BWx02.01.01.10x</t>
  </si>
  <si>
    <t>BWx02.01.01.25x</t>
  </si>
  <si>
    <t>BWx03.01.01.10x</t>
  </si>
  <si>
    <t>BWx03.01.01.20x</t>
  </si>
  <si>
    <t>BWx05.03.05.10x</t>
  </si>
  <si>
    <t>BWx05.03.05.15x</t>
  </si>
  <si>
    <t>BWx05.04.06.10x</t>
  </si>
  <si>
    <t>BWx06.01.02.15x</t>
  </si>
  <si>
    <t>BWx06.02.01.20x</t>
  </si>
  <si>
    <t>BWx06.02.01.25x</t>
  </si>
  <si>
    <t>BWx06.02.01.30x</t>
  </si>
  <si>
    <t>BWx07.02.05.05x</t>
  </si>
  <si>
    <t>BWx07.02.05.10x</t>
  </si>
  <si>
    <t>BWx08.02.01.05x</t>
  </si>
  <si>
    <t>MTx08.03.02.05x</t>
  </si>
  <si>
    <t>BWx08.04.01.10x</t>
  </si>
  <si>
    <t>BWx08.07.01.11z</t>
  </si>
  <si>
    <t>TG</t>
  </si>
  <si>
    <t>RV</t>
  </si>
  <si>
    <t>AGKZ</t>
  </si>
  <si>
    <t>EHJJ</t>
  </si>
  <si>
    <t>BWx</t>
  </si>
  <si>
    <t>keine Angabe</t>
  </si>
  <si>
    <t>Fehler!</t>
  </si>
  <si>
    <t>BE</t>
  </si>
  <si>
    <t>BG</t>
  </si>
  <si>
    <t>MG</t>
  </si>
  <si>
    <t>HM</t>
  </si>
  <si>
    <t>MB</t>
  </si>
  <si>
    <t>ET</t>
  </si>
  <si>
    <t>SZ</t>
  </si>
  <si>
    <t>DL</t>
  </si>
  <si>
    <t>SB</t>
  </si>
  <si>
    <t>KT</t>
  </si>
  <si>
    <t>Telefon</t>
  </si>
  <si>
    <t>1000 und mehr Beschäftigte</t>
  </si>
  <si>
    <t>Schweißen von Baugruppen / Erzeugnissen</t>
  </si>
  <si>
    <t>Metallerzeugung., -bearbeitung, Gießereien (WZ 27)</t>
  </si>
  <si>
    <t>Herstellung von Metallerzeugnissen (WZ 28)</t>
  </si>
  <si>
    <t>Maschinenbau (WZ 29)</t>
  </si>
  <si>
    <t>Elektrotechnik (WZ 30, 31, 32, 33)</t>
  </si>
  <si>
    <t>Straßenfahrzeugbau (WZ 34)</t>
  </si>
  <si>
    <t>industrienahe Dienstleistungen (WZ 72, 73, 74)</t>
  </si>
  <si>
    <t>Instandhalter/-in Mechanik/Elektrik</t>
  </si>
  <si>
    <t>Teamleiter/-in Instandhaltung Mechanik/Elektrik</t>
  </si>
  <si>
    <t>Konstruktionstechniker/-in</t>
  </si>
  <si>
    <t>Montage in der Serienfertigung</t>
  </si>
  <si>
    <t>Qualitätsingenieur/-in/Auditor/-in</t>
  </si>
  <si>
    <t>durch-schnitt-liche geleistete Wochen-arbeitszeit</t>
  </si>
  <si>
    <t>Bruttojahres-verdienst lt. Lohnsteuer-
bescheinigung
(Zeile 3)</t>
  </si>
  <si>
    <t>Allgemeine Angaben</t>
  </si>
  <si>
    <t>Fragebogen</t>
  </si>
  <si>
    <t>(Eingabe durch Arbeitgeberverband)</t>
  </si>
  <si>
    <t>Diese Erhebung wird für typische Arbeitsaufgaben der Metall- und Elektroindustrie durchgeführt. Sollten nur bei einem Teil Ihrer Beschäftigten diese Arbeitsaufgaben vorkommen, bitten wir Sie, nur für diese Beschäftigten die entsprechenden Felder auszufüllen.</t>
  </si>
  <si>
    <t>Der Fragebogen orientiert sich nur an Aufgaben und nicht an Tarifverträgen.
AT-Beschäftigte können also ebenso berücksichtigt werden!</t>
  </si>
  <si>
    <t>Bitte füllen Sie die hellblauen Felder in den Bögen "Firma Adresse", "Fragebogen" und "Personaldaten" aus.</t>
  </si>
  <si>
    <r>
      <t xml:space="preserve">Tabellenblatt „Firma Adresse“
</t>
    </r>
    <r>
      <rPr>
        <sz val="10"/>
        <rFont val="Arial"/>
        <family val="2"/>
      </rPr>
      <t>Diese betrieblichen Angaben werden für Rückfragen benötigt und werden vor der Weiterverarbeitung der Daten gelöscht.</t>
    </r>
  </si>
  <si>
    <t>Tabellenblatt "Fragebogen"</t>
  </si>
  <si>
    <r>
      <t>Branche (WZ-Nummer)</t>
    </r>
    <r>
      <rPr>
        <sz val="10"/>
        <rFont val="Arial"/>
        <family val="2"/>
      </rPr>
      <t xml:space="preserve">
Ordnen Sie den Betrieb einer der aufgeführten Branchen zu. Betriebe, die mehreren Branchen angehören, geben für den gesamten Betrieb den Wirtschaftszweig an, bei dem der Schwerpunkt der Betriebstätigkeit, gemessen an der Beschäftigtenzahl liegt. Die vorgegebene Systematik orientiert sich an den WZ-Nummern der amtlichen Statistik.</t>
    </r>
  </si>
  <si>
    <r>
      <t xml:space="preserve">Betriebsgrößenklasse
</t>
    </r>
    <r>
      <rPr>
        <sz val="10"/>
        <rFont val="Arial"/>
        <family val="2"/>
      </rPr>
      <t>Ordnen Sie bitte Ihren Betrieb entsprechend seiner Gesamtbeschäftigtenzahl einer der angeführten  Betriebsgrößen zu.</t>
    </r>
  </si>
  <si>
    <t>Steuerpflichtiger Bruttoarbeitslohn, welcher im Vorjahr der Lohnsteuerberechnung zu Grunde lag.  
Siehe Angaben zur elektronischen Lohnsteuerbescheinigung (Zeile 3). Es werden nur Beschäftigte erfasst, die im jeweiligen Jahr ununterbrochen Anspruch auf Arbeitslohn hatten (Zeile 2 der Lohnsteuerbescheinigung darf keine Angaben zu Anzahl „U“ enthalten).</t>
  </si>
  <si>
    <t>Tabellenblatt "Personaldaten"</t>
  </si>
  <si>
    <t>Bitte kopieren Sie die passenden Personaldaten in diese Tabelle. Zur Erläuterung steht in der obersten Zeile ein bespielhafter Datensatz.</t>
  </si>
  <si>
    <t xml:space="preserve">Beschäftigte mit andersartigen oder weiterführenden Aufgaben sind nicht zu berücksichtigen. </t>
  </si>
  <si>
    <t>Beispiel: Zur Arbeitsaufgabe "Einkaufssachbearbeiter/-in" gehört die Teilaufgabe "Angebote einholen". Ein Sachbearbeiter, der keine Angebote einholt, kann dieser Arbeitsaufgabe nicht zugeordnet werden.</t>
  </si>
  <si>
    <t>Die Tätigkeit wird zwar ausgeführt, aber noch nicht umfassend beherrscht.</t>
  </si>
  <si>
    <t>Die Tätigkeit wird umfassend und effektiv ausgeführt.</t>
  </si>
  <si>
    <t>Die Tätigkeit beinhaltet eine erhöhte Verantwortung oder Spezialaufgaben, jedoch keine zusätzliche disziplinarische Personalverantwortung.</t>
  </si>
  <si>
    <t>S03</t>
  </si>
  <si>
    <t>S04</t>
  </si>
  <si>
    <t>Falls Sie mehr als 150 Beschäftigte in die Tabelle eintragen möchten, so clicken Sie bitte die letzte unausgefüllte Zeile (z.B. Zeile 154) an und kopieren die gesamte Zeile in der gewünschten Anzahl mittels Copy&amp;Paste in die Folgezeilen (z.B. Zeile 155, 156, ...).</t>
  </si>
  <si>
    <t>Postleitzahl:</t>
  </si>
  <si>
    <t>ggf. Hinweise, Anmerkungen, Kommentare und Wünsche</t>
  </si>
  <si>
    <t>001</t>
  </si>
  <si>
    <t>Konstrukteur I</t>
  </si>
  <si>
    <t>Starter:
Könner:
Experte:</t>
  </si>
  <si>
    <t>Bitte geben Sie auch an, in welchem Level die Tätigkeit von dem jeweiligen Beschäftigten ausgeführt wird.</t>
  </si>
  <si>
    <t>Bitte beachten Sie, dass sich die Erhebung auf die Vorjahresverdienste bezieht!</t>
  </si>
  <si>
    <t>Bruttojahresverdienst lt. Lohnsteuerbescheinigungen (Zeile 3)</t>
  </si>
  <si>
    <t>Anzahl A</t>
  </si>
  <si>
    <t>Anzahl B</t>
  </si>
  <si>
    <t>Anzahl C</t>
  </si>
  <si>
    <t>Anzahl D</t>
  </si>
  <si>
    <t>Anzahl E</t>
  </si>
  <si>
    <t>Anzahl F</t>
  </si>
  <si>
    <t>Anzahl G</t>
  </si>
  <si>
    <t>Anzahl H</t>
  </si>
  <si>
    <t>Anzahl I</t>
  </si>
  <si>
    <t>Anzahl J</t>
  </si>
  <si>
    <t>x</t>
  </si>
  <si>
    <t>Anzahl K</t>
  </si>
  <si>
    <t>Anzahl L</t>
  </si>
  <si>
    <t>Anzahl M</t>
  </si>
  <si>
    <t>Anzahl N</t>
  </si>
  <si>
    <t>Grundsatz</t>
  </si>
  <si>
    <t>IT-Systemtechniker/-in</t>
  </si>
  <si>
    <t>Entwickeln von IT-Software</t>
  </si>
  <si>
    <t>Entwickeln von produktbezogener Software</t>
  </si>
  <si>
    <t>3z1</t>
  </si>
  <si>
    <t>4z1</t>
  </si>
  <si>
    <t>4z2</t>
  </si>
  <si>
    <t>5z1</t>
  </si>
  <si>
    <t>5z2</t>
  </si>
  <si>
    <t>5z3</t>
  </si>
  <si>
    <t>6z1</t>
  </si>
  <si>
    <t>6z2</t>
  </si>
  <si>
    <t>6z3</t>
  </si>
  <si>
    <t>7z1</t>
  </si>
  <si>
    <t>7z2</t>
  </si>
  <si>
    <t>7z3</t>
  </si>
  <si>
    <t>8z1</t>
  </si>
  <si>
    <t>8z2</t>
  </si>
  <si>
    <t>8z3</t>
  </si>
  <si>
    <t>9z1</t>
  </si>
  <si>
    <t>9z2</t>
  </si>
  <si>
    <t>10z1</t>
  </si>
  <si>
    <t>ERA
Eingruppierung
(nur bei Tarifan-wendung)</t>
  </si>
  <si>
    <t>Zuordnung der ERA-Eingruppierung</t>
  </si>
  <si>
    <t>1g</t>
  </si>
  <si>
    <t>2g</t>
  </si>
  <si>
    <t>3g</t>
  </si>
  <si>
    <t>4g</t>
  </si>
  <si>
    <t>5g</t>
  </si>
  <si>
    <t>6g</t>
  </si>
  <si>
    <t>7g</t>
  </si>
  <si>
    <t>8g</t>
  </si>
  <si>
    <t>9g</t>
  </si>
  <si>
    <t>10g</t>
  </si>
  <si>
    <t>11g</t>
  </si>
  <si>
    <t>2h</t>
  </si>
  <si>
    <t>3h</t>
  </si>
  <si>
    <t>4h</t>
  </si>
  <si>
    <t>5h</t>
  </si>
  <si>
    <t>6h</t>
  </si>
  <si>
    <t>7h</t>
  </si>
  <si>
    <t>8h</t>
  </si>
  <si>
    <t>9h</t>
  </si>
  <si>
    <t>10h</t>
  </si>
  <si>
    <t>11h</t>
  </si>
  <si>
    <t>Diese Spalte wird nur von Betrieben ausgefüllt, die die Systematik des NORDMETALL-Tarifvertrags anwenden. Bitte geben Sie sowohl die ERA-Entgeltgruppe als auch die Entgeltstufe des Beschäftigten an (Beispiele: 4g, 5h oder 8z2). Bei außertariflichen Beschäftigten tragen Sie bitte "AT" ein.</t>
  </si>
  <si>
    <t>AT</t>
  </si>
  <si>
    <t>Das Level ist unabhängig von tariflichen Systematiken betrieblich abzuschätzen.</t>
  </si>
  <si>
    <t>Master</t>
  </si>
  <si>
    <t>Bachelor</t>
  </si>
  <si>
    <t>Einstiegsverdienste</t>
  </si>
  <si>
    <t>Bruttojahresverdienst</t>
  </si>
  <si>
    <t>Abschluss/Titel</t>
  </si>
  <si>
    <t>DOKT</t>
  </si>
  <si>
    <t>MAST</t>
  </si>
  <si>
    <t>BACH</t>
  </si>
  <si>
    <t>S08</t>
  </si>
  <si>
    <t>Dxx08.02.01.XXz</t>
  </si>
  <si>
    <t>S09</t>
  </si>
  <si>
    <t>S10</t>
  </si>
  <si>
    <t>Sachbearbeiter/-in Controlling</t>
  </si>
  <si>
    <t>Bereichscontroller/-in</t>
  </si>
  <si>
    <t>BWx01.04.03.05</t>
  </si>
  <si>
    <t>BWx01.04.03.10</t>
  </si>
  <si>
    <r>
      <t>Einstiegsverdienste</t>
    </r>
    <r>
      <rPr>
        <sz val="10"/>
        <rFont val="Arial"/>
        <family val="0"/>
      </rPr>
      <t xml:space="preserve">
Wenn Sie in den letzten zwölf Monaten Absolventen direkt von der Hochschule eingestellt haben, tragen Sie hier bitte den voraussichtlichen Bruttojahresverdienst ein. </t>
    </r>
  </si>
  <si>
    <t>Entgeltbarometer</t>
  </si>
  <si>
    <t>Führungskräfte sind nur dann zu berücksichtigen, wenn die Führungsfunktion aus der Aufgabenbeschreibung explizit hervorgeht (z.B. „Mitarbeiter führen“)!</t>
  </si>
  <si>
    <t>Erhebungsjahr</t>
  </si>
  <si>
    <t>BWx05.04.07.05</t>
  </si>
  <si>
    <t>BWx05.04.07.10</t>
  </si>
  <si>
    <t>S05</t>
  </si>
  <si>
    <t>BWx04.01.02.10z</t>
  </si>
  <si>
    <t>S06</t>
  </si>
  <si>
    <t>BWx04.02.01.20</t>
  </si>
  <si>
    <t>S07</t>
  </si>
  <si>
    <t>BWx06.02.03.20</t>
  </si>
  <si>
    <t>S11</t>
  </si>
  <si>
    <t>Personalreferent/-in</t>
  </si>
  <si>
    <t>BWx03.01.01.18z</t>
  </si>
  <si>
    <t>S12</t>
  </si>
  <si>
    <t>Durchführen der Berufsausbildung</t>
  </si>
  <si>
    <t>BWx03.02.01.05</t>
  </si>
  <si>
    <t>S13</t>
  </si>
  <si>
    <t xml:space="preserve">Entgeltabrechner/-in </t>
  </si>
  <si>
    <t>BWx03.04.01.10</t>
  </si>
  <si>
    <t>Metallbauer/-in/Schlosser/-in</t>
  </si>
  <si>
    <r>
      <t>Metallbauer</t>
    </r>
    <r>
      <rPr>
        <sz val="10"/>
        <color indexed="53"/>
        <rFont val="Arial"/>
        <family val="2"/>
      </rPr>
      <t>/-in</t>
    </r>
    <r>
      <rPr>
        <sz val="10"/>
        <rFont val="Arial"/>
        <family val="0"/>
      </rPr>
      <t>/Schlosser</t>
    </r>
    <r>
      <rPr>
        <sz val="10"/>
        <color indexed="53"/>
        <rFont val="Arial"/>
        <family val="2"/>
      </rPr>
      <t>/-in</t>
    </r>
  </si>
  <si>
    <t>Industrienahe Dienstleistungen (WZ 33)</t>
  </si>
  <si>
    <t>01.04.01.10</t>
  </si>
  <si>
    <t>01.04.03.05</t>
  </si>
  <si>
    <t>01.04.03.10</t>
  </si>
  <si>
    <t>02.01.01.10</t>
  </si>
  <si>
    <t>02.01.01.20</t>
  </si>
  <si>
    <t>02.01.01.25</t>
  </si>
  <si>
    <t>02.02.03.10</t>
  </si>
  <si>
    <t>02.03.01.05</t>
  </si>
  <si>
    <t>02.03.01.10z</t>
  </si>
  <si>
    <t>02.03.01.15</t>
  </si>
  <si>
    <t>03.01.01.10</t>
  </si>
  <si>
    <t>03.01.01.18z</t>
  </si>
  <si>
    <t>03.01.01.20</t>
  </si>
  <si>
    <t>03.04.01.10</t>
  </si>
  <si>
    <t>03.02.01.05</t>
  </si>
  <si>
    <t>04.02.01.05</t>
  </si>
  <si>
    <t>04.01.02.10z</t>
  </si>
  <si>
    <t>04.02.01.20</t>
  </si>
  <si>
    <t>05.01.02.05</t>
  </si>
  <si>
    <t>05.01.02.10</t>
  </si>
  <si>
    <t>05.03.05.10</t>
  </si>
  <si>
    <t>05.03.05.15</t>
  </si>
  <si>
    <t>05.04.04.05</t>
  </si>
  <si>
    <t>05.04.04.10</t>
  </si>
  <si>
    <t>05.04.06.10</t>
  </si>
  <si>
    <t>05.04.07.05</t>
  </si>
  <si>
    <t>05.04.07.10</t>
  </si>
  <si>
    <t>06.01.02.10</t>
  </si>
  <si>
    <t>06.01.02.15</t>
  </si>
  <si>
    <t>06.02.01.20</t>
  </si>
  <si>
    <t>06.02.01.25</t>
  </si>
  <si>
    <t>06.02.01.30</t>
  </si>
  <si>
    <t>07.02.05.05</t>
  </si>
  <si>
    <t>07.06.03.10</t>
  </si>
  <si>
    <t>07.02.05.10</t>
  </si>
  <si>
    <t>07.07.01.10z</t>
  </si>
  <si>
    <t>07.07.01.15z</t>
  </si>
  <si>
    <t>07.07.02.10z</t>
  </si>
  <si>
    <t>07.07.02.15z</t>
  </si>
  <si>
    <t>08.01.01.10</t>
  </si>
  <si>
    <t>08.01.01.20</t>
  </si>
  <si>
    <t>08.03.04.10</t>
  </si>
  <si>
    <t>08.02.01.05</t>
  </si>
  <si>
    <t>08.02.01.20</t>
  </si>
  <si>
    <t>08.02.01.25</t>
  </si>
  <si>
    <t>08.04.01.05</t>
  </si>
  <si>
    <t>08.04.01.10</t>
  </si>
  <si>
    <t>08.06.01.05</t>
  </si>
  <si>
    <t>08.07.01.11z</t>
  </si>
  <si>
    <t>08.07.01.20</t>
  </si>
  <si>
    <t>Ergebnisse der Auswertungen bitte zusenden an:</t>
  </si>
  <si>
    <t>Name, Vorname</t>
  </si>
  <si>
    <t>01.04.01.10 Sachbearbeiter /-in Buchhaltung
(Buchhalter)</t>
  </si>
  <si>
    <t>01.04.03.05 Sachbearbeiter/-in Controlling</t>
  </si>
  <si>
    <t>02.01.01.25 Strategischer Einkäufer/-in
(Bearbeiten komplexer Einkaufsvorgänge)</t>
  </si>
  <si>
    <t>02.02.03.10 Produktion planen und steuern</t>
  </si>
  <si>
    <t>02.01.01.20 Einkäufer/-in</t>
  </si>
  <si>
    <t>01.04.03.10 Bereichscontroller/-in</t>
  </si>
  <si>
    <t>02.01.01.10 Einkaufssachbearbeiter/-in</t>
  </si>
  <si>
    <t>02.03.01.05 Lagerist/-in</t>
  </si>
  <si>
    <t>02.03.01.10z Lagerfachkraft</t>
  </si>
  <si>
    <t>02.03.01.15 Lagerleiter/-in</t>
  </si>
  <si>
    <t>03.01.01.10 Personalsachbearbeiter/-in</t>
  </si>
  <si>
    <t>03.01.01.18z Personalreferent/-in</t>
  </si>
  <si>
    <t>03.02.01.05 Durchführen der Berufsausbildung</t>
  </si>
  <si>
    <t xml:space="preserve">03.04.01.10 Entgeltabrechner/-in </t>
  </si>
  <si>
    <t>04.01.02.10z IT-Systemtechniker</t>
  </si>
  <si>
    <t>04.02.01.05 IT-Anwendungsbetreuer/-in</t>
  </si>
  <si>
    <t>04.02.01.20 Entwickeln von IT-Software</t>
  </si>
  <si>
    <t>05.01.02.05 Sekretär/-in</t>
  </si>
  <si>
    <t xml:space="preserve">05.01.02.10 Sekretariats- und Assistenzaufgaben </t>
  </si>
  <si>
    <t>05.03.05.10 Instandhalter/-in Mechanik/Elektrik</t>
  </si>
  <si>
    <t>05.03.05.15 Teamleiter/-in Instandhaltung Mechanik/Elektrik</t>
  </si>
  <si>
    <t>05.04.04.05 Fertigungsprozesstechniker/-in</t>
  </si>
  <si>
    <t>05.04.04.10 Fertigungsprozessingenieur/-in</t>
  </si>
  <si>
    <t>05.04.06.10 QS-Fachkraft</t>
  </si>
  <si>
    <t>05.04.07.05 Qualitätstechniker/-in</t>
  </si>
  <si>
    <t>05.04.07.10 Qualitätsingenieur/-in</t>
  </si>
  <si>
    <t xml:space="preserve">06.01.02.10 Entwicklungsingenieur/-in 1 </t>
  </si>
  <si>
    <t>06.01.02.15 Entwicklungsingenieur/-in 2
(Entwicklungsingenieur/-in)</t>
  </si>
  <si>
    <t>06.02.01.20 Konstruktionstechniker/-in</t>
  </si>
  <si>
    <t>06.02.01.25 Konstruktionsingenieur/-in</t>
  </si>
  <si>
    <t>06.02.01.30 Gruppenleiter/-in Konstruktion</t>
  </si>
  <si>
    <t>07.02.05.05 Vertriebssachbearbeiter/-in</t>
  </si>
  <si>
    <t>07.02.05.10 Vertriebsingenieur/-in</t>
  </si>
  <si>
    <t>07.06.03.10 Inbetriebnahmen/Servicearbeiten im In- und Ausland</t>
  </si>
  <si>
    <t>07.07.01.10z Sachbearbeiter/-in Marketing</t>
  </si>
  <si>
    <t>07.07.01.15z Marketingreferent/-in</t>
  </si>
  <si>
    <t>07.07.02.10z Sachbearbeiter/-in Produktmanagement</t>
  </si>
  <si>
    <t>07.07.02.15z Produktmanager/-in</t>
  </si>
  <si>
    <t>08.01.01.10 Maschinenbediener/-in</t>
  </si>
  <si>
    <t>08.01.01.20 Maschineneinrichter(-in)</t>
  </si>
  <si>
    <t>08.02.01.05 Montage in der Serienfertigung</t>
  </si>
  <si>
    <t>08.02.01.20 Einzelgerätemonteur/-in</t>
  </si>
  <si>
    <t>08.02.01.25 Anfertigen und Montieren von Einzelgeräten und Mustern</t>
  </si>
  <si>
    <t>08.02.01.XXz Metallbauer/Schlosser</t>
  </si>
  <si>
    <t>08.03.04.10 CNC-Programmierer/-in</t>
  </si>
  <si>
    <t>08.04.01.05 Anleiten einer Fertigungsgruppe</t>
  </si>
  <si>
    <t>08.04.01.10 Leiten einer Fertigungsmeisterei</t>
  </si>
  <si>
    <t>08.06.01.05 Spritzlackierer/-in</t>
  </si>
  <si>
    <t>08.07.01.11z Schweißen von Baugruppen / Erzeugnissen</t>
  </si>
  <si>
    <t>08.07.01.20 Schweißen von Großkonstruktionen</t>
  </si>
  <si>
    <t>Referenzaufgaben</t>
  </si>
  <si>
    <t>Daten und Belege erfassen, Richtigkeit sicherstellen, Buchungen durchführen, Konten und Kostenstellen führen; monatliche und jährliche Abschlüsse vorbereiten, Buchungslauf freigeben, Ergebnisse kommentieren; Hinweise auf Schwachstellen und deren Abhilfe geben; Sonderauswertungen anregen und durchführen (z.B. SOLL-IST-Vergleiche)</t>
  </si>
  <si>
    <t>Budget-, Ergebnis-, Bestandsplanungen für einen zugeteilten Bereich durchführen, dafür Zahlen erfassen  und bewerten; Veränderungen hochrechnen bzw. schätzen; Veränderungen in der Kostenstruktur (z. B. bei Umstrukturierungen und Rationalisierungen) neu abblilden und abstimmen; Soll- / Ist- Vergleiche durchführen, Abweichungen analysieren und Maßnahmen vorschlagen; Entwicklungen beurteilen und berichten</t>
  </si>
  <si>
    <t>Nach vorgegebenen Zielsetzungen betriebswirtschaftliche Planungs-, Steuerungs- und Kontrollaufgaben durchführen; Neue betriebswirtschaftliche Verfahren bereichsbezogen umsetzen; Planung von Kosten und Leistungen bei geplanten Veränderungen (z. B. Neuinvestionen, Verlagerungen), durchführen von Wirtschaftlichkeitsuntersuchen; Soll- / Ist- Vergleiche durchführen, Entwicklungen beurteilen, Ursachen von Abweichungen ermitteln; Maßnahmen ableiten, abstimmen und Berichte ausarbeiten; Ggf. anleiten und unterweisen von Mitarbeitern</t>
  </si>
  <si>
    <t>Bedarf an Teilen und Materialien zusammenstellen; Angebote einholen für Standardteile, Norm- und Katalogteile, Preisgespräche führen; Bestellungen durchführen und überwachen</t>
  </si>
  <si>
    <t>neue Materialien, Maschinen und Anlagen beschaffen; Lieferanten auswählen; Führen von Verhandlungen; größere Abschlüsse vorbereiten; Optimieren der Beschaffungssituation (z.B. Preis/Wert-Analysen; Substitution von Materrialien/Teilen)</t>
  </si>
  <si>
    <t>Komplexe technische Produkte und Dienstleistungen; Analysieren von Technik und Beschaffungsmärkten; strategische Lieferantenbewertung; Verhandeln von Einzel- und Rahmenverträgen; ggf. Anleiten und Unterweisen von Mitarbeitern</t>
  </si>
  <si>
    <t>Produktionsplan erstellen, Beschaffung von Fremdteilen anstoßen und koordinieren; Lieferfähigkeit unter wirtschaftlichen Gesichtspunkten sicherstellen; Fertigungsaufträge einsteuern und Erledigung überwachen; Termine und Kapazitätsauslastungen beachten; Verfügbarkeit von Materialien, Hilfs- und Betriebsstoffen gewährleisten (auch bei Sondersituationen)</t>
  </si>
  <si>
    <t>Teile / Materialien identifizieren, überprüfen, erfassen, sortieren; ein- und auslagern / kommissionieren, ggf. mittels Transportgeräten; ggf. Teile / Materialien durch Verpackung schützen</t>
  </si>
  <si>
    <t>Durchführungs- und Ordnungskriterien für neue Teile festlegen; Eingangsprüfungen durchführen;  Transportieren und Bereitstellen von Teilen mittels Transportgeräten; Ggf. verpacken; Bestände abstimmen und buchen; Teile und Material nach Vorgaben abrufen</t>
  </si>
  <si>
    <t>Lagerbestände verwalten; Differenzen (z. B. Überschusslagerbestände) klären und Begleitpapiere erstellen; Transporte, Eil- und Sonderaufträge sowie Inventur koordinieren; Prüfungen und ggf Nacharbeit veranlassen; Führen von Mitarbeitern</t>
  </si>
  <si>
    <t>Bearbeiten von Einstellungen, Versetzungen, Kündigungen etc.; Betreuung und Beratung von Mitarbeitern; Anfertigung von Bescheinigungen und Zeugnissen</t>
  </si>
  <si>
    <t>Planen und Durchführen von Personalmaßnahmen; Personalbedarf klären und abstimmen; Personalrecuting durchführen. Verträge nach Vorgabe verhandeln; Konzepte zur Realisierung der Personalpolitik (z. B. Arbeitszeitmodell) entwickeln verhandeln und einführen</t>
  </si>
  <si>
    <t>Personalpolitische Konzepte und Strategien entwickeln und Umsetzung gewährleisten; Personelle Maßnahmen planen, einleiten und ggf. durchführen; zukünftigen Personalbedarf planen und abstimmen; Anforderungsprofile erarbeiten; Vertragsbedingungen und Regelungen verhandeln und vereinbaren; ggf. Führen von Mitarbeitern</t>
  </si>
  <si>
    <t>Vorbereiten und Durchführen der Berufsausbildung; Auswahl und Qualifizierung der Ausbildungsbeauftragten; Festlegen der Betriebseinsätze; Instandhalten von Ausbildungs- und Lernmitteln; Führen von Auszubildenden</t>
  </si>
  <si>
    <t>Brutto- und Nettoabrechnung durchführen; Fehler- und Sonderfälle bearbeiten; Mitarbeiter informieren</t>
  </si>
  <si>
    <t>Entwickeln von Lösungen für anwenderspezifische Problemstellungen. Vorhandene IT-Systeme anpassen, modifizieren und optimieren. Schnittstellen gestalten. Systemdiagnosen, und -korrekturen abstimmen und durchführen. Tests- und Simulationen konzipieren, Systemübernahmen durchführen</t>
  </si>
  <si>
    <t>Hard- und Software (z. B. PC's, Komponenten, Datenbanken, Telefonie, CAD, Netzwerke) aufbauen, installieren und konfigurieren; Einweisung und Beratung der Anwender einschließlich Störungsbeseitigung; Beraten bei der Auswahl und Beschaffung von Hard- und Software</t>
  </si>
  <si>
    <t>Entwickeln von Modellen für komplexe Problemstellungen; Ableiten und aufbauen des IT- Gesamtsystems sowie der internen Struktur, Steuerung und Logik der Module; Entwickeln, bewerten und realisieren anwenderspezifischer / funktionsübergreifender Softwaresysteme über den gesamten Bereich der IT-Technologien; Testen und Freigeben der Softwaresysteme; Anwender beraten und schulen</t>
  </si>
  <si>
    <t>Bearbeiten des Schriftverkehrs auch in einer Fremdsprache; Organisation und Überwachung von Postdurchlauf und Terminen;  Unterstützung von fachgebietsbezogener Sachbearbeitung; Kommunikation mit internen und externen Stellen</t>
  </si>
  <si>
    <t>Inhaltliche Mitarbeit im Sachgebiet; Fehlende Informationen einholen und ergänzen; Erstellen fachspezifischer Unterlagen (Berichte, Präsentationen, Vorträge ...); Organisieren und Überwachen von Vorgängen (Reisen, Termine, Prioritäten ...); Zusammenarbeit mit internen und externen Stellen</t>
  </si>
  <si>
    <t>Analyse von Fehlern und Störungen; Reparatur und Instandhaltung verschiedener Maschinen und Anlagen innerhalb des Betriebs; mechanische, hydraulische, pneumatische oder / und elektrische / elektronische Komponenten</t>
  </si>
  <si>
    <t>Analyse von Fehlern und Störungen; Reparatur und Instandhaltung verschiedener Maschinen und Anlagen innerhalb des Betriebs; mechanische, hydraulische, pneumatische oder / und elektrische / elektronische Komponenten; Reparatur / Instandhaltung planen, koordinieren und organisieren; Mitarbeiter führen</t>
  </si>
  <si>
    <t>Fertigungsabläufe für neue Produkte unter Berücksichtigung bekannter Verfahren festlegen;  Arbeitsfolgen, Betriebsmittel, Zeitdaten und Kapazitäten nach arbeitswissenschaftlichen Regeln ermittlen und beschreiben; Maschinenparameter festlegen; Vorschläge für interne bzw. externe Beschaffung sowie zur fertigungsgerechten Gestaltung erarbeiten</t>
  </si>
  <si>
    <t>Fertigungsabläufe für neue Produktlinien unter Berücksichtigung neuer/modifizierter Verfahren festlegen und Maschinenpark planen; Konstruktive Vorgaben auf optimale Umsetzbarkeit prüfen und ggf. Änderungen veranlassen; Anregen der Anwendung neuer Fertigungstechnologien; Fertigungsversuche und Rationalisierungen planen und überwachen; ggf. Führen von Mitarbeitern</t>
  </si>
  <si>
    <t>Prüfung komplexer Bauteile oder Baugruppen in der Fertigung; Prüfablauf planen; Solldaten ermitteln; Prüfmittel auswählen, ggf. Prüfprogramme erstellen; Initiierung von Maßnahmen zur Sicherstellung der Prozessfähigkeit</t>
  </si>
  <si>
    <t>Qualitätsprüfungen planen und umsetzen, einschließlich Abschätzung des Prüfumfanges; technische Voraussetzungen (z. B. Prüfanweisungen, -programme) erstellen; Auditierung organisieren und durchführen; Lieferanten (intern / extern) bzgl. Qualitätsstandards und -sicherung betreuen; Erarbeitung von Qualitätsstatistiken</t>
  </si>
  <si>
    <t>Entwickeln von Qualitätskonzepten und -standards (intern / extern). Sicherstellen der Umsetzung; Entwickeln und Erstellen von Managementhandbuch, Qualitäts-und / oder Auditierungsrichtlinen; Planen, Vorbereiten, Durchführen und Dokumentieren von Audits (z. B. Produkt- und Lieferantenaudits); Qualitätsentscheidung bei schwerwiegenden Anlässen treffen</t>
  </si>
  <si>
    <t>Entwickeln von komplexen Bauteile / -gruppen unter Einsatz bekannter Technologien. Einhaltung der Entwicklungszielen sicherstellen. Termin- und Kostenpläne erstellen. Soll- / Ist-Vergleiche durchführen, ggf. Korrekturmaßnahmen einleiten. Versuche festlegen, weiterentwickeln und koordinieren</t>
  </si>
  <si>
    <t>Entwickeln von neuartigen Maschinen, Anlagen und Systemen unter Einsatz innovativer Technologien; Berechnung und Spezifikation neuartiger Baugruppen; Konzeption neuer Prüfverfahren und Testreihen; Termine, Kosten und Qualität optimieren; ggf. Anleiten und Unterweisen von Mitarbeitern</t>
  </si>
  <si>
    <t>Konstruktive Ausgestaltung von Detaillösungen; Anfertigen von technischen Zeichnungen und Unterlagen; Optimierung verschiedener Anforderungen wie Platzbedarf, Materialkosten und Fertigungsaufwand; Einhaltung standardisierter Berechnungsverfahren</t>
  </si>
  <si>
    <t>Konstruktion von Baugruppen, Maschinen oder Anlagen; Anwendung komplexer Berechnungsverfahren; Festlegung von Bauteilen und Fertigungsverfahren; Planung und Auswertung von Tests; ggf. Anleiten und Unterweisen von Mitarbeitern</t>
  </si>
  <si>
    <t>Analyse von Kundenanforderungen; Festlegung von Arbeitspaketen und Meilenstei-nen; Planen, Betreuen und Überwachen von Konstruktionen; Führen von Mitarbeitern</t>
  </si>
  <si>
    <t>Vertriebsgespräche / Akquisition durchführen; Unterstützung von Marketing-Maßnahmen; Angebote erstellen für Standardteile, Norm- und Katalogteile; Aufträge annehmen und überwachen</t>
  </si>
  <si>
    <t>Komplexe technische Produkte und Dienstleistungen; akquirieren, betreuen und beraten von Kunden; Ausarbeitung und Kalkulation kundengerechter Lösungen; Führen von Verhandlungen; Analysieren von Absatzmärkten; ggf. Anleiten und Unterweisen von Mitarbeitern</t>
  </si>
  <si>
    <t>Anlagen und Systeme an bestehende Systeme anbinden und anfahren; Erstbetrieb ausführen, Funktionen testen, optimieren und justieren, Funktionsweise dem Kunden erläutern und Abnahme durchführen; Systeme und Anlagen warten, Störungen diagnostizieren und beheben; Mitarbeiter führen; Arbeitsfolge, Arbeitsausführung etc. vor Ort mit anderen Gewerken besprechen; Termineinhaltung sicherstellen; Im Gewährleistungsfall die Ursachen klären, den Schadens- / Reparaturumfang ermitteln und bearbeiten</t>
  </si>
  <si>
    <t>Marktdaten nach Vorgaben zusammenstellen; Bei der Ableitung von Marketingmaßnahmen mitwirken; Vorgegebene Maßnahmen umsetzen und überwachen; Angebote für Dienstleistungen einholen, vergleichen und Aufträge nach Vorgaben vergeben; Ergbebnisse dokumentieren und Nachkalkulation durchführen; Schulungsmaßnahmen nach Vorgaben vorbereiten und durchführen</t>
  </si>
  <si>
    <t>Entwickeln von Marketingkonzepten nach Zielvorgaben; Durchführen von Marktanalysen, Ableiten von Maßnahmen zur Erreichung der Absatz- und Ergebnisziele und Sicherstellen der Umsetzung; Mitwirken an der Absatzplanung; Werbe- und Verkaufsförderungsaktionen konzipieren und einleiten; Gestalten und Durchführen von Schulungen zu Marketingkonzepten und -Inhalten</t>
  </si>
  <si>
    <t>Zusammenstellen von Markt- und Kundeninformation nach Vorgaben; Änderungen an Produkten anregen; Produktspezifische Betreuung von Kunden und Lieferanten nach Vorgaben; Mitwirken an der Programm- und Produktpflege; Mitwirken bei der Produkteinführung; Vorbereiten und Durchführen von Produktschulungen nach Vorgaben</t>
  </si>
  <si>
    <t>Beschaffen und Auswerten von Markt- und Wettbewerbsinformationen;  - Markt- und Kundenanforderung defineren und Weiter- und Neuentwicklung von Produkten einleiten; Produktspezifische Betreuung von Kunden, Verhandeln von Leistungsumfängen mit Lieferanten; Durchführen der Programm- und Produktpflege; Planen und Betreuen der Produkteinführung; Gestalten und Durchführen von Produktschulungen</t>
  </si>
  <si>
    <t>Beschicken und entladen von eingerichteten Maschinen; Durchführung von Kontrollen und Korrekturen; Wechseln einfacher Vorrichtungen und Werkzeuge; Durchführen einfacher Wartungsarbeiten</t>
  </si>
  <si>
    <t>Vorbereiten und Rüsten von Maschinen; Bearbeiten und Prüfen von Werkstücken; Steuern und Überwachen der organisatorischen Abläufe; Optimieren von Prozessparametern, ggf. Programmierung; Beseitigen von Störungen; Durchführen von Wartungs- und Instandsetzungsarbeiten</t>
  </si>
  <si>
    <t>Montage von einfachen Teilen / Komponenten in der Serienfertigung oder Variantenfertigung; Sichtprüfung auf Vollständigkeit und einfache Funktionsprüfung</t>
  </si>
  <si>
    <t>Montage von komplexen Baugruppen bzw. Maschinen in der Einzelfertigung bzw. Variantenfertigung nach technischer Zeichnung bzw. Stückliste; Arbeitsaufgabe auf Richtigkeit prüfen; Material / Teile anhand Stückliste zusammenstellen; Selbstprüfung kompletter Funktionen und Fehlerbehebung</t>
  </si>
  <si>
    <t>Montageauftrag prüfen und abklären, Material disponieren, Arbeitsablauf strukturieren und festlegen, Zeichnung prüfen und ergänzen; Werkzeuge, Mess- und Prüfmittel festlegen; Mit gängigen Fertigungsverfahren Teile anfertigen; Bei technischen Lösungen Konstruktion / Entwicklung unterstützen; Anfertigung von Vorrichtungen; Durchführung der Montage, Abweichungen klären, Nacharbeiten durchführen</t>
  </si>
  <si>
    <t>Anfertigen kompletter Stahl- oder Blechkonstruktionen wie Tragwerke, Rahmen, Schiffssegmente, Rohrleitungen, Gehäuse oder Gefäße nach Zeichnung; Bleche, Profile oder Rohre zurichten, stanzen, kanten und biegen, Schweißnaht vorbereiten; Bearbeitungsmaschinen einrichten und bedienen; Vorrichtungen zusammenstellen; Baugruppen montieren, fügen, heften und prüfen, ggf. schweißen und warmrichten</t>
  </si>
  <si>
    <t>Erstellen von 3D-CNC-Programmen für unterschiedliche Fertigungstechnologien; Teile mit schwierigen Geometrien, unterschiedlichen Werkstoffen und Bearbeitungszuständen;
Überführung von CAD-Daten in CNC-Programme; Werkzeuge und Spannmittel festlegen; Erstellen von Fertigungs- und Ablaufplänen; Standardisierung und Parametrisierung der Programme;</t>
  </si>
  <si>
    <t>Vorbereiten und Überwachen der Arbeitsdurchführung; Sicherstellen der Anlagenverfügbarkeit (technisch / organisatorisch); auch alle anfallenden Arbeiten selbst durchführen; Anleiten und Unterweisen von Mitarbeitern</t>
  </si>
  <si>
    <t>Sicherstellen des Produktionsprogramms; Organisieren und Optimieren der Fertigung; Sichern der Termine, Qualität, Quantität und Wirtschaftlichkeit; Steuern von Instandhaltungs- und Instandsetzungsarbeiten: Führen von Mitarbeitern</t>
  </si>
  <si>
    <t>Grundierung und einfache Decklackierung für Industriegüter wie z.B. Getriebegehäuse oder Stahlkonstruktionen mittels Pistole oder Pinsel; Teile reinigen, spachteln und schleifen; ggf. abkleben und stopfen; Sichtprüfung, ggf. Schichtdickenmessung; ggf. Nacharbeiten</t>
  </si>
  <si>
    <t xml:space="preserve">Manuelles Positionieren, Heften und Schweißen von Baugruppen nach Vorgaben in allen gängigen Verfahren; Schweißnähte optisch prüfen und ggf. nacharbeiten; Richtarbeiten mittels Pressen / Wärmebehandlung
</t>
  </si>
  <si>
    <t>Für Großkonstuktionen/komplexe Baugruppen Schweißverfahren auswählen (auch Sonderverfahren), Teile nach Zeichung zurichten, aufbauen und heften, ggf. Vorrichtungen anfertigen. Schweißreihenfolge und -technik sowie Anzahl der Schweißlagen und -stärken festlegen, Teile schweißen ggf. richten. Mit geeigneten Verfahren (z.B. Röntgen oder Wirbelstrom) prüfen.</t>
  </si>
  <si>
    <t>Zuordnung Referenz-aufgabe</t>
  </si>
  <si>
    <t>Einkäufer/-in</t>
  </si>
  <si>
    <t>Lagerfachkraft</t>
  </si>
  <si>
    <t>Lagerleiter/-in</t>
  </si>
  <si>
    <t xml:space="preserve">Sekretariats- und Assistenzaufgaben </t>
  </si>
  <si>
    <t>Fertigungsprozesstechniker/-in</t>
  </si>
  <si>
    <t>Fertigungsprozessingenieur/-in</t>
  </si>
  <si>
    <t>Qualitätsingenieur/-in</t>
  </si>
  <si>
    <t xml:space="preserve">Entwicklungsingenieur/-in 1 </t>
  </si>
  <si>
    <t>Sachbearbeiter/-in Marketing</t>
  </si>
  <si>
    <t>Marketingreferent/-in</t>
  </si>
  <si>
    <t>Sachbearbeiter/-in Produktmanagement</t>
  </si>
  <si>
    <t>Produktmanager/-in</t>
  </si>
  <si>
    <t>CNC-Programmierer/-in</t>
  </si>
  <si>
    <t>Spritzlackierer/-in</t>
  </si>
  <si>
    <t>Schweißen von Großkonstruktionen</t>
  </si>
  <si>
    <t>Stundensatz Werkstudent/-in:</t>
  </si>
  <si>
    <t>WeSt</t>
  </si>
  <si>
    <t>(Brutto-Stundensatz)  [ € / Std.]</t>
  </si>
  <si>
    <t>Sachbearbeiter /-in Buchhaltung (Buchhalter)</t>
  </si>
  <si>
    <t>Strategischer Einkäufer/-in (Bearbeiten komplexer Einkaufsvorgänge)</t>
  </si>
  <si>
    <t>Personalleiter (Planen und Durchführen von Personalmaßnahmen)</t>
  </si>
  <si>
    <t>Entwicklungsingenieur/-in 2 (Entwicklungsingenieur/-in)</t>
  </si>
  <si>
    <t>Maschineneinrichter/-in</t>
  </si>
  <si>
    <t>Metallbauer/Schlosser/-in</t>
  </si>
  <si>
    <t>EGNVx</t>
  </si>
  <si>
    <t>EGNIS</t>
  </si>
  <si>
    <t>2B</t>
  </si>
  <si>
    <t>2C</t>
  </si>
  <si>
    <t>3A</t>
  </si>
  <si>
    <t>3B</t>
  </si>
  <si>
    <t>3C</t>
  </si>
  <si>
    <t>4A</t>
  </si>
  <si>
    <t>4B</t>
  </si>
  <si>
    <t>4C</t>
  </si>
  <si>
    <t>5A</t>
  </si>
  <si>
    <t>5B</t>
  </si>
  <si>
    <t>5C</t>
  </si>
  <si>
    <t>6A</t>
  </si>
  <si>
    <t>6B</t>
  </si>
  <si>
    <t>6C</t>
  </si>
  <si>
    <t>7A</t>
  </si>
  <si>
    <t>7B</t>
  </si>
  <si>
    <t>7C</t>
  </si>
  <si>
    <t>8A</t>
  </si>
  <si>
    <t>8B</t>
  </si>
  <si>
    <t>8C</t>
  </si>
  <si>
    <t>9A</t>
  </si>
  <si>
    <t>9B</t>
  </si>
  <si>
    <t>9C</t>
  </si>
  <si>
    <t>10A</t>
  </si>
  <si>
    <t>10B</t>
  </si>
  <si>
    <t>10C</t>
  </si>
  <si>
    <t>11A</t>
  </si>
  <si>
    <t>11B</t>
  </si>
  <si>
    <t>11C</t>
  </si>
  <si>
    <t>12A</t>
  </si>
  <si>
    <t>12B</t>
  </si>
  <si>
    <t>12C</t>
  </si>
  <si>
    <t>13A</t>
  </si>
  <si>
    <t>13B</t>
  </si>
  <si>
    <t>13C</t>
  </si>
  <si>
    <t>alt</t>
  </si>
  <si>
    <t>Nummerierung der Aufgaben bis 2014 - Neue Nummer - Arbeitsaufgabe</t>
  </si>
  <si>
    <t>EGOSx</t>
  </si>
  <si>
    <t>E1H</t>
  </si>
  <si>
    <t>E1Z1</t>
  </si>
  <si>
    <t>E2E</t>
  </si>
  <si>
    <t>E2H</t>
  </si>
  <si>
    <t>E2Z1</t>
  </si>
  <si>
    <t>E2Z2</t>
  </si>
  <si>
    <t>E3E</t>
  </si>
  <si>
    <t>E3H</t>
  </si>
  <si>
    <t>E3Z1</t>
  </si>
  <si>
    <t>E3Z2</t>
  </si>
  <si>
    <t>E3Z3</t>
  </si>
  <si>
    <t>E4E</t>
  </si>
  <si>
    <t>E4H</t>
  </si>
  <si>
    <t>E4Z1</t>
  </si>
  <si>
    <t>E4Z2</t>
  </si>
  <si>
    <t>E4Z3</t>
  </si>
  <si>
    <t>E5E</t>
  </si>
  <si>
    <t>E5H</t>
  </si>
  <si>
    <t>E5Z1</t>
  </si>
  <si>
    <t>E5Z2</t>
  </si>
  <si>
    <t>E5Z3</t>
  </si>
  <si>
    <t>E6E</t>
  </si>
  <si>
    <t>E6H</t>
  </si>
  <si>
    <t>E6Z1</t>
  </si>
  <si>
    <t>E6Z2</t>
  </si>
  <si>
    <t>E6Z3</t>
  </si>
  <si>
    <t>E7E</t>
  </si>
  <si>
    <t>E7H</t>
  </si>
  <si>
    <t>E7Z1</t>
  </si>
  <si>
    <t>E7Z2</t>
  </si>
  <si>
    <t>E7Z3</t>
  </si>
  <si>
    <t>E8E</t>
  </si>
  <si>
    <t>E8H</t>
  </si>
  <si>
    <t>E8Z1</t>
  </si>
  <si>
    <t>E8Z2</t>
  </si>
  <si>
    <t>E8Z3</t>
  </si>
  <si>
    <t>E9E</t>
  </si>
  <si>
    <t>E9H</t>
  </si>
  <si>
    <t>E9Z1</t>
  </si>
  <si>
    <t>E9Z2</t>
  </si>
  <si>
    <t>E9Z3</t>
  </si>
  <si>
    <t>E10E</t>
  </si>
  <si>
    <t>E10H</t>
  </si>
  <si>
    <t>E10Z1</t>
  </si>
  <si>
    <t>E10Z2</t>
  </si>
  <si>
    <t>E10Z3</t>
  </si>
  <si>
    <t>E11E</t>
  </si>
  <si>
    <t>E11H</t>
  </si>
  <si>
    <t>E11Z1</t>
  </si>
  <si>
    <t>E11Z2</t>
  </si>
  <si>
    <t>E11Z3</t>
  </si>
  <si>
    <t>E12E</t>
  </si>
  <si>
    <t>E12H</t>
  </si>
  <si>
    <t>Bearbeiter(in):</t>
  </si>
  <si>
    <t>2. Adressat/-in (optional):</t>
  </si>
  <si>
    <t>08.02.01.XXz</t>
  </si>
  <si>
    <r>
      <t>Zuordnung Referenzaufgabe</t>
    </r>
    <r>
      <rPr>
        <sz val="10"/>
        <rFont val="Arial"/>
        <family val="2"/>
      </rPr>
      <t xml:space="preserve">
Geben Sie zu den Beschäftigten die entsprechende Nummer der Referenzaufgabe an (z.B. 06.02.01.20). Die verwendete Nummern-Systematik entspricht einem bundesweit definierten Standard.
Die Kurzbeschreibungen der Aufgaben finden Sie hierzu im Tabellenblatt „Referenzaufgaben“.</t>
    </r>
  </si>
  <si>
    <r>
      <rPr>
        <sz val="10"/>
        <color indexed="8"/>
        <rFont val="Arial"/>
        <family val="2"/>
      </rPr>
      <t>Mit dieser Tabelle sollen alle Beschäftigten erfasst werden, die während des gesamten letzten Jahres (Bezugsjahr) gearbeitet haben und einer Referenzaufgabe zugeordnet werden können.</t>
    </r>
    <r>
      <rPr>
        <sz val="10"/>
        <color indexed="53"/>
        <rFont val="Arial"/>
        <family val="2"/>
      </rPr>
      <t xml:space="preserve"> Beschäftigte, die nicht das volle Jahr gearbeitet haben (Einstellungen, Ausscheiden aus dem Betrieb), sowie Langzeitkranke und Beschäftigte in Altersteilzeit sind nicht zu erfassen.</t>
    </r>
  </si>
  <si>
    <r>
      <rPr>
        <b/>
        <sz val="10"/>
        <color indexed="8"/>
        <rFont val="Arial"/>
        <family val="2"/>
      </rPr>
      <t>Arbeitsaufgabe (Katalog)</t>
    </r>
    <r>
      <rPr>
        <b/>
        <sz val="10"/>
        <color indexed="53"/>
        <rFont val="Arial"/>
        <family val="2"/>
      </rPr>
      <t xml:space="preserve">
</t>
    </r>
    <r>
      <rPr>
        <b/>
        <sz val="10"/>
        <color indexed="53"/>
        <rFont val="Arial"/>
        <family val="2"/>
      </rPr>
      <t>(Wird automatisch angezeigt.)</t>
    </r>
  </si>
  <si>
    <t>Entgelt-grundsatz</t>
  </si>
  <si>
    <t>Ergebnisabhängige Einmalzahlung</t>
  </si>
  <si>
    <t>Zeitentgelt</t>
  </si>
  <si>
    <t>Leistungsentgelt</t>
  </si>
  <si>
    <t>Zuordnung des Entgeltgrundsatzes</t>
  </si>
  <si>
    <t>Hierunter fallen z.B. jährliche Bonuszahlungen in Abhängigkeit von Unternehmensgewinn oder persönlichen Zielen.</t>
  </si>
  <si>
    <t xml:space="preserve">Unter Leistungsentgelt sind die Entgeltmethoden Akkord-, Prämien- und Zielentgelt sowie Provision zusammengefasst. </t>
  </si>
  <si>
    <t>Geschlecht
[w/m]</t>
  </si>
  <si>
    <t>Eintritts-Jahr (Betrieb)</t>
  </si>
  <si>
    <t>Geb.-Jahr</t>
  </si>
  <si>
    <t>Führungsaufgaben</t>
  </si>
  <si>
    <t>Gesamt- / Bereichsleiter /-in</t>
  </si>
  <si>
    <t>Leiter /-in Teilbereich / Abteilungsleiter /-in</t>
  </si>
  <si>
    <t>Leiter /-in Fachabteilung</t>
  </si>
  <si>
    <t>Team- / Gruppenleiter /-in</t>
  </si>
  <si>
    <t>NRWFue01MA</t>
  </si>
  <si>
    <t>NRWFue01JV</t>
  </si>
  <si>
    <t>NRWFue02MA</t>
  </si>
  <si>
    <t>NRWFue02JV</t>
  </si>
  <si>
    <t>NRWFue03MA</t>
  </si>
  <si>
    <t>NRWFue03JV</t>
  </si>
  <si>
    <t>NRWFue04MA</t>
  </si>
  <si>
    <t>NRWFue04JV</t>
  </si>
  <si>
    <t>01 Finanz- und Rechnungswesen</t>
  </si>
  <si>
    <t>02 Materialwesen</t>
  </si>
  <si>
    <t>03 Personalwesen</t>
  </si>
  <si>
    <t>04 Informationsverarbeitung</t>
  </si>
  <si>
    <t>05 Dienstleistungen</t>
  </si>
  <si>
    <t>06 Entwicklung und Konstruktion</t>
  </si>
  <si>
    <t>07 Vertrieb und Marketing</t>
  </si>
  <si>
    <t>08 Produktion</t>
  </si>
  <si>
    <t>Kurzbeschreibungen der Führungsaufgaben</t>
  </si>
  <si>
    <t>Gesamt- / Bereichsleiter/-in</t>
  </si>
  <si>
    <t>Leiten eines anspruchsvollen /strategischen Bereichs mit mehreren Aufgabengebieten z.B.: IT-Leiter, Konstruktionsleiter, kaufmännischer Leiter, technischer Leiter.</t>
  </si>
  <si>
    <t>Leiter/-in Teilbereich / Abteilungsleiter/-in</t>
  </si>
  <si>
    <t>Leiten eines abgegrenzten / einschlägigen Aufgabengebietes / Teilbereichs z.B.: Rechnungsprüfungsleiter, Controllingleiter, AV/IE-Leiter.</t>
  </si>
  <si>
    <t>Leiter/-in Fachabteilung</t>
  </si>
  <si>
    <t>Leiten einer Fachabteilung z.B.: Instandhaltungsleiter, Versandleiter, Fertigungsmeister.</t>
  </si>
  <si>
    <t>Team- / Gruppenleiter/ -in</t>
  </si>
  <si>
    <t>Führen einer Fachgruppe / eines Teams z.B.: Grupppenleiter, Vorarbeiter, Schichtleiter.</t>
  </si>
  <si>
    <t>03.01.01.20 Planen und Durchführen von Personalmaßnahmen</t>
  </si>
  <si>
    <t>Anzahl Führungs-</t>
  </si>
  <si>
    <t>kräfte</t>
  </si>
  <si>
    <t>Füllen Sie diese Felder aus, wenn es entsprechende Führungsfunktionen in Ihrem Betrieb gibt. Die Jobbeschreibungen hierzu finden Sie im Tabellenblatt "Referenzaufgaben". Bitte nennen Sie die Anzahl der Führungskräfte mit jeweiliger Führungsfunktion und schätzen Sie den Bruttojahresverdienst ab.</t>
  </si>
  <si>
    <t>VST NVx ED 160212.xls</t>
  </si>
  <si>
    <t>ø Bruttojahres-verdienst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</si>
</sst>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0.0"/>
    <numFmt numFmtId="180" formatCode="#,##0.00\ _D_M"/>
    <numFmt numFmtId="181" formatCode="#,##0.00\ &quot;€&quot;"/>
    <numFmt numFmtId="182" formatCode="#,##0\ &quot;€&quot;"/>
    <numFmt numFmtId="183" formatCode="[$-407]dddd\,\ d\.\ mmmm\ yyyy"/>
    <numFmt numFmtId="184" formatCode="[$€-2]\ #,##0.00_);[Red]\([$€-2]\ #,##0.00\)"/>
    <numFmt numFmtId="185" formatCode="General\ \ "/>
    <numFmt numFmtId="186" formatCode="0000"/>
    <numFmt numFmtId="187" formatCode="&quot;$&quot;#,##0_);\(&quot;$&quot;#,##0\)"/>
    <numFmt numFmtId="188" formatCode="&quot;$&quot;#,##0_);[Red]\(&quot;$&quot;#,##0\)"/>
    <numFmt numFmtId="189" formatCode="&quot;$&quot;#,##0.00_);\(&quot;$&quot;#,##0.00\)"/>
    <numFmt numFmtId="190" formatCode="&quot;$&quot;#,##0.00_);[Red]\(&quot;$&quot;#,##0.00\)"/>
    <numFmt numFmtId="191" formatCode="0.0000"/>
    <numFmt numFmtId="192" formatCode="0.000"/>
    <numFmt numFmtId="193" formatCode="0.0%"/>
    <numFmt numFmtId="194" formatCode="#,##0&quot; DM&quot;;\-#,##0&quot; DM&quot;"/>
    <numFmt numFmtId="195" formatCode="#,##0&quot; DM&quot;;[Red]\-#,##0&quot; DM&quot;"/>
    <numFmt numFmtId="196" formatCode="#,##0.00&quot; DM&quot;;\-#,##0.00&quot; DM&quot;"/>
    <numFmt numFmtId="197" formatCode="#,##0.00&quot; DM&quot;;[Red]\-#,##0.00&quot; DM&quot;"/>
    <numFmt numFmtId="198" formatCode="_-* #,##0&quot; DM&quot;_-;\-* #,##0&quot; DM&quot;_-;_-* &quot;-&quot;&quot; DM&quot;_-;_-@_-"/>
    <numFmt numFmtId="199" formatCode="_-* #,##0_ _D_M_-;\-* #,##0_ _D_M_-;_-* &quot;-&quot;_ _D_M_-;_-@_-"/>
    <numFmt numFmtId="200" formatCode="_-* #,##0.00&quot; DM&quot;_-;\-* #,##0.00&quot; DM&quot;_-;_-* &quot;-&quot;??&quot; DM&quot;_-;_-@_-"/>
    <numFmt numFmtId="201" formatCode="_-* #,##0.00_ _D_M_-;\-* #,##0.00_ _D_M_-;_-* &quot;-&quot;??_ _D_M_-;_-@_-"/>
    <numFmt numFmtId="202" formatCode="_-* #,##0.0\ &quot;€&quot;_-;\-* #,##0.0\ &quot;€&quot;_-;_-* &quot;-&quot;??\ &quot;€&quot;_-;_-@_-"/>
    <numFmt numFmtId="203" formatCode="_-* #,##0\ &quot;€&quot;_-;\-* #,##0\ &quot;€&quot;_-;_-* &quot;-&quot;??\ &quot;€&quot;_-;_-@_-"/>
    <numFmt numFmtId="204" formatCode="_-* #,##0.000\ &quot;€&quot;_-;\-* #,##0.000\ &quot;€&quot;_-;_-* &quot;-&quot;??\ &quot;€&quot;_-;_-@_-"/>
    <numFmt numFmtId="205" formatCode="#0.00\ &quot;T€&quot;"/>
    <numFmt numFmtId="206" formatCode="#\ &quot;T€&quot;"/>
    <numFmt numFmtId="207" formatCode="#.0\ &quot;T€&quot;"/>
    <numFmt numFmtId="208" formatCode="\+0.\ \ \-0"/>
    <numFmt numFmtId="209" formatCode="\+0;\-0"/>
    <numFmt numFmtId="210" formatCode="\+\ 0;\-\ 0"/>
    <numFmt numFmtId="211" formatCode="#,##0.0"/>
    <numFmt numFmtId="212" formatCode="yymmdd\ hh:mm"/>
    <numFmt numFmtId="213" formatCode="yymmdd\ hhmm"/>
  </numFmts>
  <fonts count="75">
    <font>
      <sz val="10"/>
      <name val="Arial"/>
      <family val="0"/>
    </font>
    <font>
      <b/>
      <sz val="10"/>
      <name val="Arial"/>
      <family val="2"/>
    </font>
    <font>
      <sz val="10"/>
      <name val="Arial Narrow"/>
      <family val="2"/>
    </font>
    <font>
      <u val="single"/>
      <sz val="10"/>
      <color indexed="36"/>
      <name val="Arial"/>
      <family val="2"/>
    </font>
    <font>
      <u val="single"/>
      <sz val="10"/>
      <color indexed="12"/>
      <name val="Arial"/>
      <family val="2"/>
    </font>
    <font>
      <sz val="8"/>
      <name val="Arial"/>
      <family val="2"/>
    </font>
    <font>
      <b/>
      <sz val="10"/>
      <color indexed="12"/>
      <name val="Arial"/>
      <family val="2"/>
    </font>
    <font>
      <sz val="11"/>
      <name val="Arial"/>
      <family val="2"/>
    </font>
    <font>
      <b/>
      <sz val="11"/>
      <name val="Arial"/>
      <family val="2"/>
    </font>
    <font>
      <sz val="14"/>
      <name val="Arial"/>
      <family val="2"/>
    </font>
    <font>
      <sz val="10"/>
      <color indexed="10"/>
      <name val="Arial"/>
      <family val="2"/>
    </font>
    <font>
      <b/>
      <sz val="10"/>
      <color indexed="50"/>
      <name val="Arial"/>
      <family val="2"/>
    </font>
    <font>
      <sz val="12"/>
      <name val="Arial"/>
      <family val="2"/>
    </font>
    <font>
      <b/>
      <sz val="10"/>
      <color indexed="53"/>
      <name val="Arial"/>
      <family val="2"/>
    </font>
    <font>
      <b/>
      <sz val="12"/>
      <name val="Arial"/>
      <family val="2"/>
    </font>
    <font>
      <b/>
      <sz val="14"/>
      <name val="Arial"/>
      <family val="2"/>
    </font>
    <font>
      <b/>
      <sz val="11"/>
      <color indexed="10"/>
      <name val="Arial"/>
      <family val="2"/>
    </font>
    <font>
      <sz val="10"/>
      <color indexed="8"/>
      <name val="Arial"/>
      <family val="2"/>
    </font>
    <font>
      <b/>
      <sz val="8"/>
      <color indexed="10"/>
      <name val="Arial Narrow"/>
      <family val="2"/>
    </font>
    <font>
      <sz val="8"/>
      <color indexed="22"/>
      <name val="Arial"/>
      <family val="2"/>
    </font>
    <font>
      <b/>
      <sz val="10"/>
      <color indexed="9"/>
      <name val="Arial"/>
      <family val="2"/>
    </font>
    <font>
      <sz val="10"/>
      <name val="MS Sans Serif"/>
      <family val="2"/>
    </font>
    <font>
      <b/>
      <sz val="12"/>
      <color indexed="9"/>
      <name val="Arial"/>
      <family val="2"/>
    </font>
    <font>
      <b/>
      <sz val="10"/>
      <name val="Tahoma"/>
      <family val="2"/>
    </font>
    <font>
      <sz val="10"/>
      <color indexed="53"/>
      <name val="Arial"/>
      <family val="2"/>
    </font>
    <font>
      <b/>
      <sz val="11"/>
      <name val="Tahoma"/>
      <family val="2"/>
    </font>
    <font>
      <b/>
      <sz val="10"/>
      <color indexed="8"/>
      <name val="Arial"/>
      <family val="2"/>
    </font>
    <font>
      <i/>
      <sz val="10"/>
      <name val="Arial"/>
      <family val="2"/>
    </font>
    <font>
      <i/>
      <sz val="8"/>
      <name val="Arial"/>
      <family val="2"/>
    </font>
    <font>
      <b/>
      <sz val="9"/>
      <name val="Tahoma"/>
      <family val="2"/>
    </font>
    <font>
      <b/>
      <sz val="13"/>
      <color indexed="9"/>
      <name val="Arial"/>
      <family val="2"/>
    </font>
    <font>
      <sz val="13"/>
      <name val="Arial"/>
      <family val="2"/>
    </font>
    <font>
      <b/>
      <sz val="13"/>
      <name val="Arial"/>
      <family val="2"/>
    </font>
    <font>
      <b/>
      <sz val="13"/>
      <name val="Arial Narrow"/>
      <family val="2"/>
    </font>
    <font>
      <sz val="13"/>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53"/>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
      <sz val="10"/>
      <color theme="0"/>
      <name val="Arial"/>
      <family val="2"/>
    </font>
    <font>
      <b/>
      <sz val="10"/>
      <color rgb="FFFF0000"/>
      <name val="Arial"/>
      <family val="2"/>
    </font>
    <font>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4"/>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BFDEEF"/>
        <bgColor indexed="64"/>
      </patternFill>
    </fill>
    <fill>
      <patternFill patternType="solid">
        <fgColor rgb="FFFFFF00"/>
        <bgColor indexed="64"/>
      </patternFill>
    </fill>
    <fill>
      <patternFill patternType="solid">
        <fgColor rgb="FFF1EDEA"/>
        <bgColor indexed="64"/>
      </patternFill>
    </fill>
    <fill>
      <patternFill patternType="solid">
        <fgColor indexed="26"/>
        <bgColor indexed="64"/>
      </patternFill>
    </fill>
    <fill>
      <patternFill patternType="solid">
        <fgColor rgb="FF007BBE"/>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color indexed="63"/>
      </right>
      <top style="thin"/>
      <bottom style="thin"/>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style="thin">
        <color theme="0"/>
      </top>
      <bottom style="thin">
        <color theme="0"/>
      </bottom>
    </border>
    <border>
      <left>
        <color indexed="63"/>
      </left>
      <right style="thin">
        <color indexed="9"/>
      </right>
      <top style="thin">
        <color indexed="9"/>
      </top>
      <bottom style="thin">
        <color indexed="9"/>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44" fontId="21" fillId="0" borderId="0" applyFont="0" applyFill="0" applyBorder="0" applyAlignment="0" applyProtection="0"/>
    <xf numFmtId="0" fontId="6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53"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25">
    <xf numFmtId="0" fontId="0" fillId="0" borderId="0" xfId="0" applyAlignment="1">
      <alignment/>
    </xf>
    <xf numFmtId="0" fontId="0" fillId="33" borderId="0" xfId="0" applyFill="1" applyAlignment="1">
      <alignment/>
    </xf>
    <xf numFmtId="0" fontId="0" fillId="34" borderId="0" xfId="0" applyFill="1" applyAlignment="1">
      <alignment/>
    </xf>
    <xf numFmtId="0" fontId="7" fillId="34" borderId="0" xfId="0" applyFont="1" applyFill="1" applyAlignment="1">
      <alignment horizontal="left"/>
    </xf>
    <xf numFmtId="0" fontId="0" fillId="34" borderId="0" xfId="0" applyFill="1" applyBorder="1" applyAlignment="1">
      <alignment horizontal="left"/>
    </xf>
    <xf numFmtId="0" fontId="8" fillId="34" borderId="0" xfId="0" applyFont="1" applyFill="1" applyAlignment="1">
      <alignment horizontal="lef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4" borderId="0" xfId="0" applyFill="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NumberFormat="1" applyAlignment="1">
      <alignment/>
    </xf>
    <xf numFmtId="0" fontId="0" fillId="0" borderId="13" xfId="0" applyFill="1" applyBorder="1" applyAlignment="1">
      <alignment/>
    </xf>
    <xf numFmtId="0" fontId="0" fillId="0" borderId="16" xfId="0" applyNumberFormat="1" applyBorder="1" applyAlignment="1">
      <alignment/>
    </xf>
    <xf numFmtId="0" fontId="11" fillId="0" borderId="11" xfId="0" applyFont="1" applyBorder="1" applyAlignment="1">
      <alignment/>
    </xf>
    <xf numFmtId="0" fontId="0" fillId="34" borderId="11" xfId="0" applyFill="1" applyBorder="1" applyAlignment="1">
      <alignment horizontal="left"/>
    </xf>
    <xf numFmtId="0" fontId="11" fillId="0" borderId="0" xfId="0" applyFont="1" applyBorder="1" applyAlignment="1">
      <alignment/>
    </xf>
    <xf numFmtId="186" fontId="11" fillId="0" borderId="11" xfId="0" applyNumberFormat="1" applyFont="1" applyBorder="1" applyAlignment="1">
      <alignment/>
    </xf>
    <xf numFmtId="186" fontId="11" fillId="0" borderId="0" xfId="0" applyNumberFormat="1" applyFont="1" applyBorder="1" applyAlignment="1">
      <alignment/>
    </xf>
    <xf numFmtId="0" fontId="2" fillId="35" borderId="18" xfId="0" applyFont="1" applyFill="1" applyBorder="1" applyAlignment="1">
      <alignment horizontal="center" vertical="center"/>
    </xf>
    <xf numFmtId="0" fontId="0" fillId="36" borderId="18" xfId="0" applyFont="1" applyFill="1" applyBorder="1" applyAlignment="1">
      <alignment horizontal="left" vertical="center"/>
    </xf>
    <xf numFmtId="0" fontId="0" fillId="36" borderId="19" xfId="0" applyFont="1" applyFill="1" applyBorder="1" applyAlignment="1">
      <alignment horizontal="center"/>
    </xf>
    <xf numFmtId="0" fontId="0" fillId="36" borderId="18" xfId="0" applyFont="1" applyFill="1" applyBorder="1" applyAlignment="1">
      <alignment horizontal="center" vertical="center"/>
    </xf>
    <xf numFmtId="0" fontId="0" fillId="36" borderId="19" xfId="0" applyFont="1" applyFill="1" applyBorder="1" applyAlignment="1">
      <alignment horizontal="left"/>
    </xf>
    <xf numFmtId="0" fontId="0" fillId="36" borderId="20" xfId="0" applyFont="1" applyFill="1" applyBorder="1" applyAlignment="1">
      <alignment horizontal="left" vertical="center"/>
    </xf>
    <xf numFmtId="0" fontId="0" fillId="37" borderId="18" xfId="0" applyFont="1" applyFill="1" applyBorder="1" applyAlignment="1">
      <alignment horizontal="left" vertical="center"/>
    </xf>
    <xf numFmtId="0" fontId="0" fillId="37" borderId="18" xfId="0" applyFont="1" applyFill="1" applyBorder="1" applyAlignment="1">
      <alignment vertical="center"/>
    </xf>
    <xf numFmtId="0" fontId="0" fillId="38" borderId="18" xfId="0" applyFont="1" applyFill="1" applyBorder="1" applyAlignment="1">
      <alignment horizontal="left" vertical="center"/>
    </xf>
    <xf numFmtId="0" fontId="0" fillId="38" borderId="18" xfId="0" applyFont="1" applyFill="1" applyBorder="1" applyAlignment="1">
      <alignment vertical="center"/>
    </xf>
    <xf numFmtId="0" fontId="0" fillId="37" borderId="19" xfId="0" applyFont="1" applyFill="1" applyBorder="1" applyAlignment="1">
      <alignment horizontal="left" vertical="center"/>
    </xf>
    <xf numFmtId="0" fontId="2" fillId="35" borderId="21" xfId="0" applyFont="1" applyFill="1" applyBorder="1" applyAlignment="1">
      <alignment horizontal="left" vertical="center"/>
    </xf>
    <xf numFmtId="0" fontId="2" fillId="35" borderId="22" xfId="0" applyFont="1" applyFill="1" applyBorder="1" applyAlignment="1">
      <alignment horizontal="left" vertical="center"/>
    </xf>
    <xf numFmtId="0" fontId="0" fillId="36" borderId="21" xfId="0" applyFont="1" applyFill="1" applyBorder="1" applyAlignment="1">
      <alignment horizontal="left" vertical="center"/>
    </xf>
    <xf numFmtId="0" fontId="0" fillId="36" borderId="22" xfId="0" applyFont="1" applyFill="1" applyBorder="1" applyAlignment="1">
      <alignment horizontal="left" vertical="center"/>
    </xf>
    <xf numFmtId="0" fontId="0" fillId="37" borderId="15" xfId="0" applyFont="1" applyFill="1" applyBorder="1" applyAlignment="1">
      <alignment horizontal="left" vertical="center"/>
    </xf>
    <xf numFmtId="0" fontId="6" fillId="0" borderId="0" xfId="0" applyFont="1" applyAlignment="1">
      <alignment/>
    </xf>
    <xf numFmtId="0" fontId="13" fillId="0" borderId="0" xfId="0" applyFont="1" applyAlignment="1">
      <alignment/>
    </xf>
    <xf numFmtId="0" fontId="0" fillId="34" borderId="0" xfId="0" applyFont="1" applyFill="1" applyBorder="1" applyAlignment="1">
      <alignment horizontal="center" vertical="center"/>
    </xf>
    <xf numFmtId="0" fontId="0" fillId="36" borderId="0" xfId="0" applyFill="1" applyAlignment="1">
      <alignment/>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4" borderId="0" xfId="0" applyFont="1" applyFill="1" applyBorder="1" applyAlignment="1">
      <alignment/>
    </xf>
    <xf numFmtId="0" fontId="5" fillId="34" borderId="0" xfId="0" applyFont="1" applyFill="1" applyBorder="1" applyAlignment="1">
      <alignment/>
    </xf>
    <xf numFmtId="0" fontId="9" fillId="34" borderId="0" xfId="0" applyFont="1" applyFill="1" applyBorder="1" applyAlignment="1">
      <alignment horizontal="left"/>
    </xf>
    <xf numFmtId="0" fontId="0" fillId="0" borderId="0" xfId="0" applyFill="1" applyBorder="1" applyAlignment="1">
      <alignment/>
    </xf>
    <xf numFmtId="0" fontId="0" fillId="38" borderId="0" xfId="0" applyNumberFormat="1" applyFill="1" applyAlignment="1">
      <alignment/>
    </xf>
    <xf numFmtId="0" fontId="10" fillId="0" borderId="11" xfId="0" applyFont="1" applyFill="1" applyBorder="1" applyAlignment="1">
      <alignment/>
    </xf>
    <xf numFmtId="0" fontId="0" fillId="0" borderId="11" xfId="0" applyFill="1" applyBorder="1" applyAlignment="1">
      <alignment/>
    </xf>
    <xf numFmtId="0" fontId="10" fillId="0" borderId="0" xfId="0" applyFont="1" applyFill="1" applyBorder="1" applyAlignment="1">
      <alignment/>
    </xf>
    <xf numFmtId="0" fontId="0" fillId="34" borderId="0" xfId="0" applyFill="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34" borderId="0" xfId="0" applyFont="1" applyFill="1" applyBorder="1" applyAlignment="1" applyProtection="1">
      <alignment horizontal="center"/>
      <protection hidden="1"/>
    </xf>
    <xf numFmtId="0" fontId="0" fillId="34" borderId="0" xfId="0" applyFont="1" applyFill="1" applyBorder="1" applyAlignment="1" applyProtection="1">
      <alignment/>
      <protection hidden="1"/>
    </xf>
    <xf numFmtId="0" fontId="14" fillId="34" borderId="0" xfId="0" applyFont="1" applyFill="1" applyBorder="1" applyAlignment="1" applyProtection="1">
      <alignment horizontal="left"/>
      <protection hidden="1"/>
    </xf>
    <xf numFmtId="0" fontId="7" fillId="34" borderId="0" xfId="0" applyFont="1" applyFill="1" applyAlignment="1" applyProtection="1">
      <alignment horizontal="left"/>
      <protection hidden="1"/>
    </xf>
    <xf numFmtId="0" fontId="8" fillId="34" borderId="0" xfId="0" applyFont="1" applyFill="1" applyBorder="1" applyAlignment="1" applyProtection="1">
      <alignment vertical="center"/>
      <protection hidden="1"/>
    </xf>
    <xf numFmtId="0" fontId="9" fillId="34" borderId="0" xfId="0" applyFont="1" applyFill="1" applyBorder="1" applyAlignment="1" applyProtection="1">
      <alignment horizontal="left"/>
      <protection hidden="1"/>
    </xf>
    <xf numFmtId="0" fontId="14" fillId="34" borderId="0" xfId="0" applyFont="1" applyFill="1" applyBorder="1" applyAlignment="1" applyProtection="1">
      <alignment horizontal="center" vertical="center"/>
      <protection hidden="1"/>
    </xf>
    <xf numFmtId="0" fontId="14" fillId="34" borderId="0" xfId="0" applyFont="1" applyFill="1" applyBorder="1" applyAlignment="1" applyProtection="1">
      <alignment horizontal="center"/>
      <protection hidden="1"/>
    </xf>
    <xf numFmtId="0" fontId="14" fillId="34" borderId="0" xfId="0" applyFont="1" applyFill="1" applyBorder="1" applyAlignment="1" applyProtection="1">
      <alignment/>
      <protection hidden="1"/>
    </xf>
    <xf numFmtId="0" fontId="8" fillId="34" borderId="0" xfId="0" applyFont="1" applyFill="1" applyAlignment="1" applyProtection="1">
      <alignment/>
      <protection hidden="1"/>
    </xf>
    <xf numFmtId="0" fontId="14" fillId="34" borderId="0" xfId="0" applyFont="1" applyFill="1" applyAlignment="1" applyProtection="1">
      <alignment/>
      <protection hidden="1"/>
    </xf>
    <xf numFmtId="0" fontId="8" fillId="34" borderId="0" xfId="0" applyFont="1" applyFill="1" applyAlignment="1" applyProtection="1">
      <alignment horizontal="left" vertical="center"/>
      <protection hidden="1"/>
    </xf>
    <xf numFmtId="0" fontId="0" fillId="34" borderId="0" xfId="0" applyFill="1" applyBorder="1" applyAlignment="1" applyProtection="1">
      <alignment horizontal="left"/>
      <protection hidden="1"/>
    </xf>
    <xf numFmtId="0" fontId="16" fillId="34" borderId="0" xfId="0" applyFont="1" applyFill="1" applyAlignment="1" applyProtection="1">
      <alignment horizontal="left" vertical="center"/>
      <protection hidden="1"/>
    </xf>
    <xf numFmtId="3" fontId="0" fillId="0" borderId="0" xfId="0" applyNumberFormat="1" applyAlignment="1">
      <alignment/>
    </xf>
    <xf numFmtId="0" fontId="16" fillId="34" borderId="0" xfId="0" applyFont="1" applyFill="1" applyAlignment="1" applyProtection="1">
      <alignment/>
      <protection hidden="1"/>
    </xf>
    <xf numFmtId="0" fontId="0" fillId="39" borderId="23" xfId="0" applyFill="1" applyBorder="1" applyAlignment="1" applyProtection="1">
      <alignment vertical="center"/>
      <protection hidden="1"/>
    </xf>
    <xf numFmtId="0" fontId="0" fillId="39" borderId="24" xfId="0" applyFill="1" applyBorder="1" applyAlignment="1" applyProtection="1">
      <alignment vertical="center"/>
      <protection hidden="1"/>
    </xf>
    <xf numFmtId="0" fontId="20" fillId="40" borderId="25" xfId="0" applyFont="1" applyFill="1" applyBorder="1" applyAlignment="1" applyProtection="1">
      <alignment vertical="center"/>
      <protection hidden="1"/>
    </xf>
    <xf numFmtId="0" fontId="0" fillId="40" borderId="26" xfId="0" applyFont="1" applyFill="1" applyBorder="1" applyAlignment="1" applyProtection="1">
      <alignment/>
      <protection hidden="1"/>
    </xf>
    <xf numFmtId="0" fontId="0" fillId="40" borderId="27" xfId="0" applyFont="1" applyFill="1" applyBorder="1" applyAlignment="1" applyProtection="1">
      <alignment/>
      <protection hidden="1"/>
    </xf>
    <xf numFmtId="0" fontId="0" fillId="40" borderId="28" xfId="0" applyFont="1" applyFill="1" applyBorder="1" applyAlignment="1" applyProtection="1">
      <alignment/>
      <protection hidden="1"/>
    </xf>
    <xf numFmtId="0" fontId="19" fillId="40" borderId="29" xfId="0" applyFont="1" applyFill="1" applyBorder="1" applyAlignment="1" applyProtection="1">
      <alignment horizontal="left" vertical="center"/>
      <protection hidden="1"/>
    </xf>
    <xf numFmtId="0" fontId="0" fillId="37" borderId="0" xfId="0" applyNumberFormat="1" applyFill="1" applyAlignment="1">
      <alignment/>
    </xf>
    <xf numFmtId="0" fontId="0" fillId="37" borderId="0" xfId="0" applyFill="1" applyAlignment="1">
      <alignment/>
    </xf>
    <xf numFmtId="0" fontId="0" fillId="34" borderId="0" xfId="0" applyNumberFormat="1" applyFill="1" applyAlignment="1">
      <alignment/>
    </xf>
    <xf numFmtId="0" fontId="0" fillId="33" borderId="0" xfId="0" applyFill="1" applyAlignment="1">
      <alignment horizontal="center" vertical="top" wrapText="1"/>
    </xf>
    <xf numFmtId="0" fontId="1" fillId="33" borderId="0" xfId="0" applyFont="1" applyFill="1" applyAlignment="1">
      <alignment/>
    </xf>
    <xf numFmtId="0" fontId="0" fillId="33" borderId="20" xfId="0" applyFill="1" applyBorder="1" applyAlignment="1">
      <alignment/>
    </xf>
    <xf numFmtId="0" fontId="0" fillId="33" borderId="20" xfId="0" applyFill="1" applyBorder="1" applyAlignment="1">
      <alignment horizontal="center"/>
    </xf>
    <xf numFmtId="0" fontId="0" fillId="33" borderId="0" xfId="0" applyFill="1" applyAlignment="1">
      <alignment vertical="center"/>
    </xf>
    <xf numFmtId="0" fontId="0" fillId="33" borderId="0" xfId="0" applyFill="1" applyAlignment="1">
      <alignment horizontal="center"/>
    </xf>
    <xf numFmtId="0" fontId="0" fillId="33" borderId="20" xfId="0" applyNumberFormat="1" applyFill="1" applyBorder="1" applyAlignment="1">
      <alignment horizontal="center"/>
    </xf>
    <xf numFmtId="0" fontId="0" fillId="40" borderId="30" xfId="0" applyFill="1" applyBorder="1" applyAlignment="1">
      <alignment/>
    </xf>
    <xf numFmtId="0" fontId="0" fillId="40" borderId="30" xfId="0" applyFill="1" applyBorder="1" applyAlignment="1">
      <alignment horizontal="center"/>
    </xf>
    <xf numFmtId="0" fontId="0" fillId="40" borderId="22" xfId="0" applyFill="1" applyBorder="1" applyAlignment="1">
      <alignment/>
    </xf>
    <xf numFmtId="0" fontId="0" fillId="39" borderId="0" xfId="0" applyFont="1" applyFill="1" applyBorder="1" applyAlignment="1" applyProtection="1">
      <alignment/>
      <protection hidden="1"/>
    </xf>
    <xf numFmtId="0" fontId="0" fillId="39" borderId="27" xfId="0" applyFill="1" applyBorder="1" applyAlignment="1">
      <alignment/>
    </xf>
    <xf numFmtId="0" fontId="0" fillId="39" borderId="31" xfId="0" applyFill="1" applyBorder="1" applyAlignment="1">
      <alignment/>
    </xf>
    <xf numFmtId="0" fontId="0" fillId="39" borderId="27" xfId="0" applyFill="1" applyBorder="1" applyAlignment="1" applyProtection="1">
      <alignment vertical="center"/>
      <protection hidden="1"/>
    </xf>
    <xf numFmtId="0" fontId="0" fillId="39" borderId="27" xfId="0" applyFill="1" applyBorder="1" applyAlignment="1" applyProtection="1">
      <alignment/>
      <protection hidden="1"/>
    </xf>
    <xf numFmtId="0" fontId="0" fillId="39" borderId="24" xfId="0" applyFill="1" applyBorder="1" applyAlignment="1">
      <alignment/>
    </xf>
    <xf numFmtId="0" fontId="19" fillId="40" borderId="32" xfId="0" applyFont="1" applyFill="1" applyBorder="1" applyAlignment="1" applyProtection="1">
      <alignment horizontal="right" vertical="center"/>
      <protection hidden="1"/>
    </xf>
    <xf numFmtId="0" fontId="19" fillId="39" borderId="33" xfId="0" applyFont="1" applyFill="1" applyBorder="1" applyAlignment="1" applyProtection="1">
      <alignment horizontal="left" vertical="center"/>
      <protection hidden="1"/>
    </xf>
    <xf numFmtId="0" fontId="0" fillId="33" borderId="19" xfId="0" applyFill="1" applyBorder="1" applyAlignment="1" applyProtection="1">
      <alignment/>
      <protection hidden="1"/>
    </xf>
    <xf numFmtId="0" fontId="0" fillId="33" borderId="19" xfId="0" applyNumberFormat="1" applyFill="1" applyBorder="1" applyAlignment="1" applyProtection="1">
      <alignment/>
      <protection hidden="1"/>
    </xf>
    <xf numFmtId="0" fontId="0" fillId="33" borderId="19" xfId="0" applyFill="1" applyBorder="1" applyAlignment="1" applyProtection="1">
      <alignment horizontal="center"/>
      <protection hidden="1"/>
    </xf>
    <xf numFmtId="0" fontId="22" fillId="40" borderId="21" xfId="0" applyFont="1" applyFill="1" applyBorder="1" applyAlignment="1">
      <alignment vertical="center"/>
    </xf>
    <xf numFmtId="0" fontId="18" fillId="34" borderId="0" xfId="0" applyFont="1" applyFill="1" applyAlignment="1" applyProtection="1">
      <alignment horizontal="left" vertical="center"/>
      <protection hidden="1"/>
    </xf>
    <xf numFmtId="0" fontId="20" fillId="40" borderId="0" xfId="0" applyFont="1" applyFill="1" applyBorder="1" applyAlignment="1">
      <alignment vertical="center"/>
    </xf>
    <xf numFmtId="0" fontId="20" fillId="40" borderId="0" xfId="0" applyFont="1" applyFill="1" applyBorder="1" applyAlignment="1">
      <alignment/>
    </xf>
    <xf numFmtId="0" fontId="20" fillId="40" borderId="0" xfId="0" applyFont="1" applyFill="1" applyAlignment="1">
      <alignment/>
    </xf>
    <xf numFmtId="0" fontId="20" fillId="40" borderId="0" xfId="0" applyFont="1" applyFill="1" applyBorder="1" applyAlignment="1">
      <alignment horizontal="right" vertical="center"/>
    </xf>
    <xf numFmtId="0" fontId="0" fillId="40" borderId="0" xfId="0" applyFill="1" applyAlignment="1" applyProtection="1">
      <alignment/>
      <protection hidden="1"/>
    </xf>
    <xf numFmtId="0" fontId="1" fillId="34" borderId="0" xfId="0" applyFont="1" applyFill="1" applyAlignment="1" applyProtection="1">
      <alignment vertical="top"/>
      <protection hidden="1"/>
    </xf>
    <xf numFmtId="0" fontId="1" fillId="34" borderId="0" xfId="0" applyFont="1" applyFill="1" applyAlignment="1" applyProtection="1">
      <alignment/>
      <protection hidden="1"/>
    </xf>
    <xf numFmtId="0" fontId="0" fillId="34" borderId="0" xfId="0" applyFont="1" applyFill="1" applyAlignment="1" applyProtection="1">
      <alignment/>
      <protection hidden="1"/>
    </xf>
    <xf numFmtId="0" fontId="0" fillId="33" borderId="0" xfId="0" applyFill="1" applyAlignment="1" applyProtection="1">
      <alignment/>
      <protection hidden="1"/>
    </xf>
    <xf numFmtId="0" fontId="20" fillId="40" borderId="0" xfId="0" applyFont="1" applyFill="1" applyBorder="1" applyAlignment="1" applyProtection="1">
      <alignment vertical="center"/>
      <protection hidden="1"/>
    </xf>
    <xf numFmtId="0" fontId="20" fillId="40" borderId="0" xfId="0" applyFont="1" applyFill="1" applyBorder="1" applyAlignment="1" applyProtection="1">
      <alignment/>
      <protection hidden="1"/>
    </xf>
    <xf numFmtId="0" fontId="20" fillId="40" borderId="0" xfId="0" applyFont="1" applyFill="1" applyAlignment="1" applyProtection="1">
      <alignment/>
      <protection hidden="1"/>
    </xf>
    <xf numFmtId="0" fontId="20" fillId="40" borderId="0" xfId="0" applyFont="1" applyFill="1" applyBorder="1" applyAlignment="1" applyProtection="1">
      <alignment horizontal="right" vertical="center"/>
      <protection hidden="1"/>
    </xf>
    <xf numFmtId="0" fontId="0" fillId="34" borderId="0" xfId="0" applyFont="1" applyFill="1" applyAlignment="1" applyProtection="1">
      <alignment/>
      <protection hidden="1"/>
    </xf>
    <xf numFmtId="0" fontId="0" fillId="33" borderId="0" xfId="0" applyFont="1" applyFill="1" applyAlignment="1" applyProtection="1">
      <alignment/>
      <protection hidden="1"/>
    </xf>
    <xf numFmtId="0" fontId="0" fillId="34" borderId="0" xfId="0" applyFill="1" applyBorder="1" applyAlignment="1" applyProtection="1">
      <alignment vertical="top"/>
      <protection hidden="1"/>
    </xf>
    <xf numFmtId="0" fontId="0" fillId="33" borderId="19" xfId="0" applyFill="1" applyBorder="1" applyAlignment="1" applyProtection="1" quotePrefix="1">
      <alignment horizontal="right"/>
      <protection hidden="1"/>
    </xf>
    <xf numFmtId="0" fontId="0" fillId="0" borderId="0" xfId="0" applyAlignment="1" applyProtection="1">
      <alignment vertical="top"/>
      <protection hidden="1"/>
    </xf>
    <xf numFmtId="0" fontId="0" fillId="34" borderId="0" xfId="0" applyFont="1" applyFill="1" applyAlignment="1" applyProtection="1">
      <alignment vertical="top"/>
      <protection hidden="1"/>
    </xf>
    <xf numFmtId="0" fontId="1" fillId="34" borderId="0" xfId="0" applyFont="1" applyFill="1" applyBorder="1" applyAlignment="1" applyProtection="1">
      <alignment vertical="top"/>
      <protection hidden="1"/>
    </xf>
    <xf numFmtId="0" fontId="0" fillId="41" borderId="0" xfId="0" applyFill="1" applyAlignment="1">
      <alignment/>
    </xf>
    <xf numFmtId="0" fontId="22" fillId="40" borderId="30" xfId="0" applyFont="1" applyFill="1" applyBorder="1" applyAlignment="1">
      <alignment horizontal="right" vertical="center"/>
    </xf>
    <xf numFmtId="0" fontId="22" fillId="40" borderId="30" xfId="0" applyFont="1" applyFill="1" applyBorder="1" applyAlignment="1">
      <alignment horizontal="center" vertical="center"/>
    </xf>
    <xf numFmtId="0" fontId="0" fillId="34" borderId="0" xfId="0" applyFill="1" applyBorder="1" applyAlignment="1">
      <alignment/>
    </xf>
    <xf numFmtId="0" fontId="0" fillId="0" borderId="0" xfId="0" applyFont="1" applyFill="1" applyAlignment="1">
      <alignment/>
    </xf>
    <xf numFmtId="0" fontId="0" fillId="0" borderId="0" xfId="0" applyFont="1" applyAlignment="1">
      <alignment/>
    </xf>
    <xf numFmtId="0" fontId="0" fillId="11" borderId="0" xfId="0" applyFont="1" applyFill="1" applyAlignment="1">
      <alignment/>
    </xf>
    <xf numFmtId="0" fontId="0" fillId="42"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43" borderId="19" xfId="0" applyFill="1" applyBorder="1" applyAlignment="1" applyProtection="1">
      <alignment vertical="center"/>
      <protection locked="0"/>
    </xf>
    <xf numFmtId="0" fontId="0" fillId="43" borderId="19" xfId="0" applyFill="1" applyBorder="1" applyAlignment="1" applyProtection="1">
      <alignment horizontal="center" vertical="center"/>
      <protection locked="0"/>
    </xf>
    <xf numFmtId="14" fontId="0" fillId="43" borderId="19" xfId="0" applyNumberFormat="1" applyFill="1" applyBorder="1" applyAlignment="1" applyProtection="1">
      <alignment horizontal="center" vertical="center"/>
      <protection locked="0"/>
    </xf>
    <xf numFmtId="0" fontId="0" fillId="43" borderId="19" xfId="0" applyNumberFormat="1" applyFill="1" applyBorder="1" applyAlignment="1" applyProtection="1">
      <alignment vertical="center"/>
      <protection locked="0"/>
    </xf>
    <xf numFmtId="0" fontId="0" fillId="42" borderId="0" xfId="0" applyFont="1" applyFill="1" applyAlignment="1" applyProtection="1">
      <alignment/>
      <protection hidden="1"/>
    </xf>
    <xf numFmtId="0" fontId="0" fillId="44" borderId="0" xfId="0" applyFill="1" applyAlignment="1">
      <alignment/>
    </xf>
    <xf numFmtId="0" fontId="0" fillId="42" borderId="0" xfId="0" applyFont="1" applyFill="1" applyAlignment="1" applyProtection="1">
      <alignment vertical="top"/>
      <protection hidden="1"/>
    </xf>
    <xf numFmtId="0" fontId="1" fillId="42" borderId="0" xfId="0" applyFont="1" applyFill="1" applyAlignment="1" applyProtection="1">
      <alignment vertical="top"/>
      <protection hidden="1"/>
    </xf>
    <xf numFmtId="14" fontId="0" fillId="43" borderId="19" xfId="0" applyNumberFormat="1" applyFont="1" applyFill="1" applyBorder="1" applyAlignment="1" applyProtection="1">
      <alignment horizontal="center" vertical="center"/>
      <protection locked="0"/>
    </xf>
    <xf numFmtId="0" fontId="0" fillId="43" borderId="19" xfId="0" applyFont="1" applyFill="1" applyBorder="1" applyAlignment="1" applyProtection="1">
      <alignment vertical="center"/>
      <protection locked="0"/>
    </xf>
    <xf numFmtId="0" fontId="0" fillId="33" borderId="20" xfId="0" applyFill="1" applyBorder="1" applyAlignment="1" applyProtection="1">
      <alignment/>
      <protection hidden="1"/>
    </xf>
    <xf numFmtId="0" fontId="0" fillId="45" borderId="19" xfId="0" applyFill="1" applyBorder="1" applyAlignment="1" applyProtection="1">
      <alignment/>
      <protection hidden="1"/>
    </xf>
    <xf numFmtId="0" fontId="0" fillId="40" borderId="0" xfId="0" applyFont="1" applyFill="1" applyBorder="1" applyAlignment="1" applyProtection="1">
      <alignment/>
      <protection hidden="1"/>
    </xf>
    <xf numFmtId="0" fontId="20" fillId="40" borderId="33" xfId="0" applyFont="1" applyFill="1" applyBorder="1" applyAlignment="1" applyProtection="1">
      <alignment vertical="center"/>
      <protection hidden="1"/>
    </xf>
    <xf numFmtId="0" fontId="19" fillId="40" borderId="34" xfId="0" applyFont="1" applyFill="1" applyBorder="1" applyAlignment="1" applyProtection="1">
      <alignment horizontal="right" vertical="center"/>
      <protection hidden="1"/>
    </xf>
    <xf numFmtId="0" fontId="0" fillId="33" borderId="0" xfId="0" applyFont="1" applyFill="1" applyAlignment="1">
      <alignment/>
    </xf>
    <xf numFmtId="0" fontId="0" fillId="39" borderId="29" xfId="0" applyFont="1" applyFill="1" applyBorder="1" applyAlignment="1">
      <alignment/>
    </xf>
    <xf numFmtId="0" fontId="0" fillId="44" borderId="0" xfId="0" applyFont="1" applyFill="1" applyAlignment="1">
      <alignment/>
    </xf>
    <xf numFmtId="0" fontId="0" fillId="0" borderId="0" xfId="0" applyAlignment="1">
      <alignment horizontal="center"/>
    </xf>
    <xf numFmtId="49" fontId="0" fillId="42" borderId="0" xfId="0" applyNumberFormat="1" applyFill="1" applyAlignment="1">
      <alignment/>
    </xf>
    <xf numFmtId="0" fontId="0" fillId="42" borderId="0" xfId="0" applyFill="1" applyAlignment="1">
      <alignment/>
    </xf>
    <xf numFmtId="0" fontId="0" fillId="42" borderId="0" xfId="0" applyFont="1" applyFill="1" applyAlignment="1" applyProtection="1">
      <alignment/>
      <protection hidden="1"/>
    </xf>
    <xf numFmtId="0" fontId="17" fillId="46" borderId="21" xfId="0" applyFont="1" applyFill="1" applyBorder="1" applyAlignment="1" applyProtection="1">
      <alignment horizontal="left"/>
      <protection locked="0"/>
    </xf>
    <xf numFmtId="0" fontId="17" fillId="46" borderId="30" xfId="0" applyFont="1" applyFill="1" applyBorder="1" applyAlignment="1" applyProtection="1">
      <alignment horizontal="left"/>
      <protection locked="0"/>
    </xf>
    <xf numFmtId="0" fontId="17" fillId="46" borderId="22" xfId="0" applyFont="1" applyFill="1" applyBorder="1" applyAlignment="1" applyProtection="1">
      <alignment horizontal="left"/>
      <protection locked="0"/>
    </xf>
    <xf numFmtId="0" fontId="0" fillId="42" borderId="0" xfId="0" applyFont="1" applyFill="1" applyAlignment="1">
      <alignment/>
    </xf>
    <xf numFmtId="0" fontId="0" fillId="0" borderId="0" xfId="0" applyAlignment="1">
      <alignment/>
    </xf>
    <xf numFmtId="0" fontId="1" fillId="39" borderId="19" xfId="48" applyFont="1" applyFill="1" applyBorder="1" applyAlignment="1" applyProtection="1">
      <alignment horizontal="center" textRotation="90" wrapText="1"/>
      <protection/>
    </xf>
    <xf numFmtId="49" fontId="0" fillId="40" borderId="30" xfId="0" applyNumberFormat="1" applyFill="1" applyBorder="1" applyAlignment="1">
      <alignment horizontal="right"/>
    </xf>
    <xf numFmtId="49" fontId="0" fillId="33" borderId="19" xfId="0" applyNumberFormat="1" applyFill="1" applyBorder="1" applyAlignment="1" applyProtection="1">
      <alignment horizontal="right"/>
      <protection hidden="1"/>
    </xf>
    <xf numFmtId="49" fontId="0" fillId="33" borderId="20" xfId="0" applyNumberFormat="1" applyFill="1" applyBorder="1" applyAlignment="1">
      <alignment horizontal="right"/>
    </xf>
    <xf numFmtId="49" fontId="0" fillId="43" borderId="19" xfId="0" applyNumberFormat="1" applyFill="1" applyBorder="1" applyAlignment="1" applyProtection="1">
      <alignment horizontal="right" vertical="center"/>
      <protection locked="0"/>
    </xf>
    <xf numFmtId="49" fontId="0" fillId="33" borderId="0" xfId="0" applyNumberFormat="1" applyFill="1" applyAlignment="1">
      <alignment horizontal="right"/>
    </xf>
    <xf numFmtId="49" fontId="22" fillId="40" borderId="30" xfId="0" applyNumberFormat="1" applyFont="1" applyFill="1" applyBorder="1" applyAlignment="1">
      <alignment horizontal="right" vertical="center"/>
    </xf>
    <xf numFmtId="49" fontId="0" fillId="43" borderId="19" xfId="0" applyNumberFormat="1" applyFont="1" applyFill="1" applyBorder="1" applyAlignment="1" applyProtection="1">
      <alignment horizontal="right" vertical="center"/>
      <protection locked="0"/>
    </xf>
    <xf numFmtId="0" fontId="70" fillId="47" borderId="0" xfId="0" applyFont="1" applyFill="1" applyBorder="1" applyAlignment="1">
      <alignment vertical="center"/>
    </xf>
    <xf numFmtId="0" fontId="71" fillId="47" borderId="0" xfId="0" applyFont="1" applyFill="1" applyBorder="1" applyAlignment="1">
      <alignment/>
    </xf>
    <xf numFmtId="0" fontId="0" fillId="34" borderId="0" xfId="0" applyFont="1" applyFill="1" applyBorder="1" applyAlignment="1">
      <alignment horizontal="left"/>
    </xf>
    <xf numFmtId="0" fontId="0" fillId="45" borderId="35" xfId="0" applyFont="1" applyFill="1" applyBorder="1" applyAlignment="1" applyProtection="1">
      <alignment horizontal="left" vertical="center" indent="1"/>
      <protection hidden="1"/>
    </xf>
    <xf numFmtId="0" fontId="0" fillId="34" borderId="0" xfId="0" applyFont="1" applyFill="1" applyBorder="1" applyAlignment="1" applyProtection="1">
      <alignment horizontal="left" vertical="center" indent="1"/>
      <protection hidden="1"/>
    </xf>
    <xf numFmtId="0" fontId="0" fillId="0" borderId="0" xfId="0" applyNumberFormat="1" applyFill="1" applyAlignment="1">
      <alignment/>
    </xf>
    <xf numFmtId="0" fontId="0" fillId="27" borderId="0" xfId="0" applyFill="1" applyAlignment="1">
      <alignment/>
    </xf>
    <xf numFmtId="0" fontId="0" fillId="33" borderId="19" xfId="48" applyNumberFormat="1" applyFont="1" applyFill="1" applyBorder="1" applyAlignment="1" applyProtection="1">
      <alignment/>
      <protection hidden="1"/>
    </xf>
    <xf numFmtId="0" fontId="5" fillId="39" borderId="24" xfId="0" applyFont="1" applyFill="1" applyBorder="1" applyAlignment="1" applyProtection="1">
      <alignment horizontal="center"/>
      <protection hidden="1"/>
    </xf>
    <xf numFmtId="0" fontId="0" fillId="39" borderId="24" xfId="0" applyFill="1" applyBorder="1" applyAlignment="1" applyProtection="1">
      <alignment/>
      <protection hidden="1"/>
    </xf>
    <xf numFmtId="0" fontId="0" fillId="45" borderId="0" xfId="0" applyFont="1" applyFill="1" applyBorder="1" applyAlignment="1">
      <alignment/>
    </xf>
    <xf numFmtId="0" fontId="0" fillId="45" borderId="31" xfId="0" applyFill="1" applyBorder="1" applyAlignment="1">
      <alignment/>
    </xf>
    <xf numFmtId="0" fontId="5" fillId="45" borderId="0" xfId="48" applyFont="1" applyFill="1" applyBorder="1" applyAlignment="1" applyProtection="1">
      <alignment/>
      <protection/>
    </xf>
    <xf numFmtId="0" fontId="27" fillId="45" borderId="0" xfId="0" applyFont="1" applyFill="1" applyBorder="1" applyAlignment="1" quotePrefix="1">
      <alignment/>
    </xf>
    <xf numFmtId="0" fontId="0" fillId="45" borderId="0" xfId="0" applyFill="1" applyBorder="1" applyAlignment="1">
      <alignment/>
    </xf>
    <xf numFmtId="0" fontId="28" fillId="45" borderId="0" xfId="0" applyFont="1" applyFill="1" applyBorder="1" applyAlignment="1">
      <alignment/>
    </xf>
    <xf numFmtId="0" fontId="5" fillId="39" borderId="36" xfId="0" applyFont="1" applyFill="1" applyBorder="1" applyAlignment="1" applyProtection="1">
      <alignment horizontal="center"/>
      <protection hidden="1"/>
    </xf>
    <xf numFmtId="0" fontId="0" fillId="39" borderId="34" xfId="0" applyFill="1" applyBorder="1" applyAlignment="1">
      <alignment/>
    </xf>
    <xf numFmtId="49" fontId="0" fillId="33" borderId="19" xfId="0" applyNumberFormat="1" applyFont="1" applyFill="1" applyBorder="1" applyAlignment="1" applyProtection="1">
      <alignment horizontal="center"/>
      <protection hidden="1"/>
    </xf>
    <xf numFmtId="49" fontId="0" fillId="33" borderId="20" xfId="0" applyNumberFormat="1" applyFill="1" applyBorder="1" applyAlignment="1">
      <alignment horizontal="center"/>
    </xf>
    <xf numFmtId="49" fontId="22" fillId="40" borderId="30"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33" borderId="0" xfId="0" applyNumberFormat="1" applyFill="1" applyAlignment="1">
      <alignment horizontal="center"/>
    </xf>
    <xf numFmtId="14" fontId="0" fillId="33" borderId="19" xfId="48" applyNumberFormat="1" applyFont="1" applyFill="1" applyBorder="1" applyAlignment="1" applyProtection="1">
      <alignment horizontal="center"/>
      <protection hidden="1"/>
    </xf>
    <xf numFmtId="14" fontId="1" fillId="33" borderId="20" xfId="48" applyNumberFormat="1" applyFont="1" applyFill="1" applyBorder="1" applyAlignment="1" applyProtection="1">
      <alignment horizontal="center"/>
      <protection/>
    </xf>
    <xf numFmtId="0" fontId="0" fillId="33" borderId="19" xfId="48" applyFont="1" applyFill="1" applyBorder="1" applyAlignment="1" applyProtection="1">
      <alignment/>
      <protection hidden="1"/>
    </xf>
    <xf numFmtId="0" fontId="1" fillId="33" borderId="20" xfId="48" applyFont="1" applyFill="1" applyBorder="1" applyAlignment="1" applyProtection="1">
      <alignment/>
      <protection/>
    </xf>
    <xf numFmtId="0" fontId="1" fillId="33" borderId="20" xfId="48" applyFont="1" applyFill="1" applyBorder="1" applyAlignment="1" applyProtection="1">
      <alignment horizontal="center"/>
      <protection/>
    </xf>
    <xf numFmtId="0" fontId="14" fillId="34" borderId="0" xfId="0" applyNumberFormat="1" applyFont="1" applyFill="1" applyBorder="1" applyAlignment="1" applyProtection="1">
      <alignment horizontal="left" vertical="center"/>
      <protection hidden="1"/>
    </xf>
    <xf numFmtId="0" fontId="12" fillId="34" borderId="0" xfId="0" applyFont="1" applyFill="1" applyBorder="1" applyAlignment="1" applyProtection="1">
      <alignment horizontal="left"/>
      <protection hidden="1"/>
    </xf>
    <xf numFmtId="0" fontId="30" fillId="40" borderId="0" xfId="0" applyFont="1" applyFill="1" applyBorder="1" applyAlignment="1">
      <alignment vertical="center"/>
    </xf>
    <xf numFmtId="0" fontId="0" fillId="34" borderId="0" xfId="0" applyFill="1" applyAlignment="1">
      <alignment/>
    </xf>
    <xf numFmtId="0" fontId="0" fillId="34" borderId="0" xfId="0" applyFill="1" applyAlignment="1" applyProtection="1">
      <alignment/>
      <protection hidden="1"/>
    </xf>
    <xf numFmtId="0" fontId="0" fillId="34" borderId="0" xfId="0" applyFill="1" applyBorder="1" applyAlignment="1" applyProtection="1">
      <alignment/>
      <protection hidden="1"/>
    </xf>
    <xf numFmtId="0" fontId="0" fillId="33" borderId="0" xfId="0" applyFill="1" applyAlignment="1" applyProtection="1">
      <alignment/>
      <protection hidden="1"/>
    </xf>
    <xf numFmtId="0" fontId="30" fillId="40" borderId="0" xfId="0" applyFont="1" applyFill="1" applyBorder="1" applyAlignment="1" applyProtection="1">
      <alignment horizontal="left" vertical="center"/>
      <protection hidden="1"/>
    </xf>
    <xf numFmtId="0" fontId="32" fillId="42" borderId="0" xfId="0" applyFont="1" applyFill="1" applyBorder="1" applyAlignment="1">
      <alignment horizontal="right" vertical="center"/>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0" fillId="42" borderId="0" xfId="0" applyFill="1" applyBorder="1" applyAlignment="1" applyProtection="1">
      <alignment vertical="center"/>
      <protection hidden="1"/>
    </xf>
    <xf numFmtId="0" fontId="0" fillId="42" borderId="0" xfId="0" applyFill="1" applyBorder="1" applyAlignment="1">
      <alignment vertical="center"/>
    </xf>
    <xf numFmtId="0" fontId="31" fillId="34" borderId="0" xfId="0" applyFont="1" applyFill="1" applyBorder="1" applyAlignment="1" applyProtection="1">
      <alignment vertical="top"/>
      <protection hidden="1"/>
    </xf>
    <xf numFmtId="0" fontId="33" fillId="42" borderId="0" xfId="0" applyFont="1" applyFill="1" applyBorder="1" applyAlignment="1">
      <alignment horizontal="right" vertical="top"/>
    </xf>
    <xf numFmtId="0" fontId="17" fillId="46" borderId="21" xfId="0" applyFont="1" applyFill="1" applyBorder="1" applyAlignment="1" applyProtection="1">
      <alignment horizontal="left"/>
      <protection locked="0"/>
    </xf>
    <xf numFmtId="0" fontId="17" fillId="46" borderId="30" xfId="0" applyFont="1" applyFill="1" applyBorder="1" applyAlignment="1" applyProtection="1">
      <alignment horizontal="left"/>
      <protection locked="0"/>
    </xf>
    <xf numFmtId="0" fontId="17" fillId="46" borderId="22" xfId="0" applyFont="1" applyFill="1" applyBorder="1" applyAlignment="1" applyProtection="1">
      <alignment horizontal="left"/>
      <protection locked="0"/>
    </xf>
    <xf numFmtId="0" fontId="5" fillId="39" borderId="23" xfId="0" applyFont="1" applyFill="1" applyBorder="1" applyAlignment="1" applyProtection="1">
      <alignment horizontal="center"/>
      <protection hidden="1"/>
    </xf>
    <xf numFmtId="0" fontId="5" fillId="39" borderId="24" xfId="0" applyFont="1" applyFill="1" applyBorder="1" applyAlignment="1" applyProtection="1">
      <alignment horizontal="center"/>
      <protection hidden="1"/>
    </xf>
    <xf numFmtId="0" fontId="0" fillId="39" borderId="24" xfId="0" applyFill="1" applyBorder="1" applyAlignment="1" applyProtection="1">
      <alignment/>
      <protection hidden="1"/>
    </xf>
    <xf numFmtId="0" fontId="0" fillId="0" borderId="24" xfId="0" applyBorder="1" applyAlignment="1">
      <alignment/>
    </xf>
    <xf numFmtId="0" fontId="0" fillId="0" borderId="36" xfId="0" applyBorder="1" applyAlignment="1">
      <alignment/>
    </xf>
    <xf numFmtId="49" fontId="1" fillId="46" borderId="21" xfId="0" applyNumberFormat="1" applyFont="1" applyFill="1" applyBorder="1" applyAlignment="1" applyProtection="1">
      <alignment horizontal="center" vertical="center"/>
      <protection hidden="1" locked="0"/>
    </xf>
    <xf numFmtId="49" fontId="1" fillId="46" borderId="22" xfId="0" applyNumberFormat="1" applyFont="1" applyFill="1" applyBorder="1" applyAlignment="1" applyProtection="1">
      <alignment horizontal="center" vertical="center"/>
      <protection hidden="1" locked="0"/>
    </xf>
    <xf numFmtId="49" fontId="1" fillId="46" borderId="21" xfId="0" applyNumberFormat="1" applyFont="1" applyFill="1" applyBorder="1" applyAlignment="1" applyProtection="1">
      <alignment horizontal="center" vertical="center"/>
      <protection locked="0"/>
    </xf>
    <xf numFmtId="49" fontId="1" fillId="46" borderId="22" xfId="0" applyNumberFormat="1" applyFont="1" applyFill="1" applyBorder="1" applyAlignment="1" applyProtection="1">
      <alignment horizontal="center" vertical="center"/>
      <protection locked="0"/>
    </xf>
    <xf numFmtId="0" fontId="0" fillId="39" borderId="23" xfId="48" applyFont="1" applyFill="1" applyBorder="1" applyAlignment="1" applyProtection="1">
      <alignment horizontal="center" wrapText="1"/>
      <protection hidden="1"/>
    </xf>
    <xf numFmtId="0" fontId="0" fillId="39" borderId="24" xfId="0" applyFill="1" applyBorder="1" applyAlignment="1" applyProtection="1">
      <alignment wrapText="1"/>
      <protection hidden="1"/>
    </xf>
    <xf numFmtId="0" fontId="0" fillId="39" borderId="23" xfId="0" applyFill="1" applyBorder="1" applyAlignment="1" applyProtection="1">
      <alignment wrapText="1"/>
      <protection hidden="1"/>
    </xf>
    <xf numFmtId="0" fontId="20" fillId="40" borderId="37" xfId="0" applyFont="1" applyFill="1" applyBorder="1" applyAlignment="1" applyProtection="1">
      <alignment/>
      <protection hidden="1"/>
    </xf>
    <xf numFmtId="0" fontId="0" fillId="0" borderId="38" xfId="0" applyBorder="1" applyAlignment="1">
      <alignment/>
    </xf>
    <xf numFmtId="0" fontId="0" fillId="0" borderId="39" xfId="0" applyBorder="1" applyAlignment="1">
      <alignment/>
    </xf>
    <xf numFmtId="49" fontId="0" fillId="33" borderId="40" xfId="0" applyNumberFormat="1" applyFont="1" applyFill="1" applyBorder="1" applyAlignment="1" applyProtection="1">
      <alignment horizontal="right"/>
      <protection locked="0"/>
    </xf>
    <xf numFmtId="49" fontId="0" fillId="33" borderId="41" xfId="0" applyNumberFormat="1" applyFont="1" applyFill="1" applyBorder="1" applyAlignment="1" applyProtection="1">
      <alignment horizontal="right"/>
      <protection locked="0"/>
    </xf>
    <xf numFmtId="49" fontId="0" fillId="33" borderId="42" xfId="0" applyNumberFormat="1" applyFont="1" applyFill="1" applyBorder="1" applyAlignment="1" applyProtection="1">
      <alignment horizontal="right"/>
      <protection locked="0"/>
    </xf>
    <xf numFmtId="0" fontId="12" fillId="33" borderId="40" xfId="0" applyFont="1" applyFill="1"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46" borderId="10" xfId="0" applyFill="1" applyBorder="1" applyAlignment="1" applyProtection="1">
      <alignment vertical="top" wrapText="1"/>
      <protection locked="0"/>
    </xf>
    <xf numFmtId="0" fontId="0" fillId="46" borderId="11" xfId="0" applyFill="1" applyBorder="1" applyAlignment="1" applyProtection="1">
      <alignment vertical="top" wrapText="1"/>
      <protection locked="0"/>
    </xf>
    <xf numFmtId="0" fontId="0" fillId="46" borderId="12" xfId="0" applyFill="1" applyBorder="1" applyAlignment="1" applyProtection="1">
      <alignment vertical="top" wrapText="1"/>
      <protection locked="0"/>
    </xf>
    <xf numFmtId="0" fontId="0" fillId="46" borderId="13" xfId="0" applyFill="1" applyBorder="1" applyAlignment="1" applyProtection="1">
      <alignment vertical="top" wrapText="1"/>
      <protection locked="0"/>
    </xf>
    <xf numFmtId="0" fontId="0" fillId="46" borderId="0" xfId="0" applyFill="1" applyBorder="1" applyAlignment="1" applyProtection="1">
      <alignment vertical="top" wrapText="1"/>
      <protection locked="0"/>
    </xf>
    <xf numFmtId="0" fontId="0" fillId="46" borderId="14" xfId="0" applyFill="1" applyBorder="1" applyAlignment="1" applyProtection="1">
      <alignment vertical="top" wrapText="1"/>
      <protection locked="0"/>
    </xf>
    <xf numFmtId="0" fontId="0" fillId="46" borderId="15" xfId="0" applyFill="1" applyBorder="1" applyAlignment="1" applyProtection="1">
      <alignment vertical="top" wrapText="1"/>
      <protection locked="0"/>
    </xf>
    <xf numFmtId="0" fontId="0" fillId="46" borderId="16" xfId="0" applyFill="1" applyBorder="1" applyAlignment="1" applyProtection="1">
      <alignment vertical="top" wrapText="1"/>
      <protection locked="0"/>
    </xf>
    <xf numFmtId="0" fontId="0" fillId="46" borderId="17" xfId="0" applyFill="1" applyBorder="1" applyAlignment="1" applyProtection="1">
      <alignment vertical="top" wrapText="1"/>
      <protection locked="0"/>
    </xf>
    <xf numFmtId="0" fontId="33" fillId="42" borderId="0" xfId="0" applyFont="1" applyFill="1" applyBorder="1" applyAlignment="1">
      <alignment horizontal="left" vertical="top"/>
    </xf>
    <xf numFmtId="0" fontId="34" fillId="0" borderId="0" xfId="0" applyFont="1" applyAlignment="1">
      <alignment horizontal="left" vertical="top"/>
    </xf>
    <xf numFmtId="1" fontId="0" fillId="43" borderId="23" xfId="0" applyNumberFormat="1" applyFill="1" applyBorder="1" applyAlignment="1" applyProtection="1">
      <alignment horizontal="right" vertical="center"/>
      <protection locked="0"/>
    </xf>
    <xf numFmtId="1" fontId="0" fillId="43" borderId="24" xfId="0" applyNumberFormat="1" applyFill="1" applyBorder="1" applyAlignment="1" applyProtection="1">
      <alignment horizontal="right" vertical="center"/>
      <protection locked="0"/>
    </xf>
    <xf numFmtId="1" fontId="0" fillId="43" borderId="36" xfId="0" applyNumberFormat="1" applyFill="1" applyBorder="1" applyAlignment="1" applyProtection="1">
      <alignment horizontal="right" vertical="center"/>
      <protection locked="0"/>
    </xf>
    <xf numFmtId="3" fontId="0" fillId="43" borderId="43" xfId="0" applyNumberFormat="1" applyFill="1" applyBorder="1" applyAlignment="1" applyProtection="1">
      <alignment horizontal="right" vertical="center"/>
      <protection locked="0"/>
    </xf>
    <xf numFmtId="0" fontId="0" fillId="43" borderId="43" xfId="0" applyNumberFormat="1" applyFill="1" applyBorder="1" applyAlignment="1" applyProtection="1">
      <alignment horizontal="right" vertical="center"/>
      <protection locked="0"/>
    </xf>
    <xf numFmtId="0" fontId="0" fillId="43" borderId="43" xfId="0" applyNumberFormat="1" applyFill="1" applyBorder="1" applyAlignment="1" applyProtection="1">
      <alignment/>
      <protection locked="0"/>
    </xf>
    <xf numFmtId="179" fontId="0" fillId="45" borderId="23" xfId="0" applyNumberFormat="1" applyFill="1" applyBorder="1" applyAlignment="1" applyProtection="1">
      <alignment horizontal="right" vertical="center"/>
      <protection/>
    </xf>
    <xf numFmtId="0" fontId="0" fillId="46" borderId="23" xfId="0" applyNumberFormat="1" applyFill="1" applyBorder="1" applyAlignment="1" applyProtection="1">
      <alignment horizontal="right" vertical="center"/>
      <protection locked="0"/>
    </xf>
    <xf numFmtId="0" fontId="0" fillId="46" borderId="24" xfId="0" applyNumberFormat="1" applyFill="1" applyBorder="1" applyAlignment="1" applyProtection="1">
      <alignment horizontal="right" vertical="center"/>
      <protection locked="0"/>
    </xf>
    <xf numFmtId="0" fontId="0" fillId="46" borderId="24" xfId="0" applyNumberFormat="1" applyFill="1" applyBorder="1" applyAlignment="1" applyProtection="1">
      <alignment/>
      <protection locked="0"/>
    </xf>
    <xf numFmtId="0" fontId="0" fillId="0" borderId="24" xfId="0" applyBorder="1" applyAlignment="1" applyProtection="1">
      <alignment/>
      <protection locked="0"/>
    </xf>
    <xf numFmtId="0" fontId="0" fillId="0" borderId="36" xfId="0" applyBorder="1" applyAlignment="1" applyProtection="1">
      <alignment/>
      <protection locked="0"/>
    </xf>
    <xf numFmtId="0" fontId="0" fillId="45" borderId="33" xfId="48" applyFont="1" applyFill="1" applyBorder="1" applyAlignment="1" applyProtection="1">
      <alignment horizontal="center" wrapText="1"/>
      <protection/>
    </xf>
    <xf numFmtId="0" fontId="0" fillId="45" borderId="0" xfId="48" applyFont="1" applyFill="1" applyBorder="1" applyAlignment="1" applyProtection="1">
      <alignment horizontal="center" wrapText="1"/>
      <protection/>
    </xf>
    <xf numFmtId="0" fontId="0" fillId="45" borderId="34" xfId="48" applyFont="1" applyFill="1" applyBorder="1" applyAlignment="1" applyProtection="1">
      <alignment horizontal="center" wrapText="1"/>
      <protection/>
    </xf>
    <xf numFmtId="0" fontId="0" fillId="45" borderId="29" xfId="48" applyFont="1" applyFill="1" applyBorder="1" applyAlignment="1" applyProtection="1">
      <alignment horizontal="center" wrapText="1"/>
      <protection/>
    </xf>
    <xf numFmtId="0" fontId="0" fillId="45" borderId="27" xfId="48" applyFont="1" applyFill="1" applyBorder="1" applyAlignment="1" applyProtection="1">
      <alignment horizontal="center" wrapText="1"/>
      <protection/>
    </xf>
    <xf numFmtId="0" fontId="0" fillId="45" borderId="28" xfId="48" applyFont="1" applyFill="1" applyBorder="1" applyAlignment="1" applyProtection="1">
      <alignment horizontal="center" wrapText="1"/>
      <protection/>
    </xf>
    <xf numFmtId="1" fontId="0" fillId="43" borderId="43" xfId="0" applyNumberFormat="1" applyFill="1" applyBorder="1" applyAlignment="1" applyProtection="1">
      <alignment horizontal="right" vertical="center"/>
      <protection locked="0"/>
    </xf>
    <xf numFmtId="2" fontId="0" fillId="45" borderId="0" xfId="0" applyNumberFormat="1" applyFont="1" applyFill="1" applyBorder="1" applyAlignment="1" applyProtection="1">
      <alignment vertical="center"/>
      <protection locked="0"/>
    </xf>
    <xf numFmtId="2" fontId="0" fillId="45" borderId="0" xfId="0" applyNumberFormat="1" applyFill="1" applyAlignment="1" applyProtection="1">
      <alignment vertical="center"/>
      <protection locked="0"/>
    </xf>
    <xf numFmtId="0" fontId="0" fillId="39" borderId="29" xfId="0" applyFill="1" applyBorder="1" applyAlignment="1" applyProtection="1">
      <alignment vertical="center"/>
      <protection hidden="1"/>
    </xf>
    <xf numFmtId="0" fontId="0" fillId="0" borderId="27" xfId="0" applyBorder="1" applyAlignment="1">
      <alignment vertical="center"/>
    </xf>
    <xf numFmtId="0" fontId="0" fillId="0" borderId="27" xfId="0" applyBorder="1" applyAlignment="1">
      <alignment/>
    </xf>
    <xf numFmtId="0" fontId="0" fillId="0" borderId="28" xfId="0" applyBorder="1" applyAlignment="1">
      <alignment/>
    </xf>
    <xf numFmtId="0" fontId="0" fillId="39" borderId="23" xfId="0" applyFont="1" applyFill="1" applyBorder="1" applyAlignment="1" applyProtection="1">
      <alignment horizontal="center"/>
      <protection hidden="1"/>
    </xf>
    <xf numFmtId="0" fontId="0" fillId="39" borderId="24" xfId="0" applyFont="1" applyFill="1" applyBorder="1" applyAlignment="1" applyProtection="1">
      <alignment horizontal="center"/>
      <protection hidden="1"/>
    </xf>
    <xf numFmtId="0" fontId="0" fillId="39" borderId="36" xfId="0" applyFont="1" applyFill="1" applyBorder="1" applyAlignment="1" applyProtection="1">
      <alignment horizontal="center"/>
      <protection hidden="1"/>
    </xf>
    <xf numFmtId="0" fontId="0" fillId="45" borderId="35" xfId="0" applyFont="1" applyFill="1" applyBorder="1" applyAlignment="1" applyProtection="1">
      <alignment horizontal="left" vertical="center"/>
      <protection hidden="1"/>
    </xf>
    <xf numFmtId="0" fontId="5" fillId="0" borderId="24" xfId="0" applyFont="1" applyBorder="1" applyAlignment="1">
      <alignment horizontal="center"/>
    </xf>
    <xf numFmtId="0" fontId="5" fillId="0" borderId="36" xfId="0" applyFont="1" applyBorder="1" applyAlignment="1">
      <alignment horizontal="center"/>
    </xf>
    <xf numFmtId="0" fontId="1" fillId="39" borderId="18" xfId="0" applyFont="1" applyFill="1" applyBorder="1" applyAlignment="1">
      <alignment horizontal="center" vertical="top" wrapText="1"/>
    </xf>
    <xf numFmtId="0" fontId="0" fillId="0" borderId="20" xfId="0" applyBorder="1" applyAlignment="1">
      <alignment/>
    </xf>
    <xf numFmtId="49" fontId="1" fillId="39" borderId="18" xfId="0" applyNumberFormat="1" applyFont="1" applyFill="1" applyBorder="1" applyAlignment="1">
      <alignment horizontal="center" vertical="top" wrapText="1"/>
    </xf>
    <xf numFmtId="49" fontId="0" fillId="0" borderId="20" xfId="0" applyNumberFormat="1" applyBorder="1" applyAlignment="1">
      <alignment horizontal="center"/>
    </xf>
    <xf numFmtId="0" fontId="1" fillId="39" borderId="18" xfId="48" applyFont="1" applyFill="1" applyBorder="1" applyAlignment="1" applyProtection="1">
      <alignment horizontal="center" vertical="top" wrapText="1"/>
      <protection/>
    </xf>
    <xf numFmtId="0" fontId="1" fillId="0" borderId="20" xfId="48" applyFont="1" applyBorder="1" applyAlignment="1" applyProtection="1">
      <alignment horizontal="center"/>
      <protection/>
    </xf>
    <xf numFmtId="0" fontId="0" fillId="0" borderId="20" xfId="0" applyBorder="1" applyAlignment="1">
      <alignment horizontal="center"/>
    </xf>
    <xf numFmtId="0" fontId="1" fillId="39" borderId="21" xfId="48" applyFont="1" applyFill="1" applyBorder="1" applyAlignment="1" applyProtection="1">
      <alignment horizontal="center" wrapText="1"/>
      <protection/>
    </xf>
    <xf numFmtId="0" fontId="1" fillId="0" borderId="22" xfId="48" applyFont="1" applyBorder="1" applyAlignment="1" applyProtection="1">
      <alignment horizontal="center" wrapText="1"/>
      <protection/>
    </xf>
    <xf numFmtId="0" fontId="1" fillId="39" borderId="12" xfId="48" applyFont="1" applyFill="1" applyBorder="1" applyAlignment="1" applyProtection="1">
      <alignment horizontal="center" textRotation="90" wrapText="1"/>
      <protection/>
    </xf>
    <xf numFmtId="0" fontId="1" fillId="0" borderId="17" xfId="48" applyFont="1" applyBorder="1" applyAlignment="1" applyProtection="1">
      <alignment horizontal="center" wrapText="1"/>
      <protection/>
    </xf>
    <xf numFmtId="0" fontId="0" fillId="0" borderId="20" xfId="0" applyBorder="1" applyAlignment="1">
      <alignment horizontal="center" wrapText="1"/>
    </xf>
    <xf numFmtId="0" fontId="72" fillId="39" borderId="18" xfId="0" applyFont="1" applyFill="1" applyBorder="1" applyAlignment="1">
      <alignment horizontal="center" vertical="top" wrapText="1"/>
    </xf>
    <xf numFmtId="0" fontId="73" fillId="0" borderId="20" xfId="0" applyFont="1" applyBorder="1" applyAlignment="1">
      <alignment horizontal="center"/>
    </xf>
    <xf numFmtId="0" fontId="0" fillId="34" borderId="0" xfId="0" applyFill="1" applyAlignment="1" applyProtection="1">
      <alignment vertical="top" wrapText="1"/>
      <protection hidden="1"/>
    </xf>
    <xf numFmtId="0" fontId="73" fillId="34" borderId="0" xfId="0" applyNumberFormat="1" applyFont="1" applyFill="1" applyAlignment="1" applyProtection="1">
      <alignment vertical="top" wrapText="1"/>
      <protection hidden="1"/>
    </xf>
    <xf numFmtId="0" fontId="73" fillId="0" borderId="0" xfId="0" applyFont="1" applyAlignment="1">
      <alignment vertical="top" wrapText="1"/>
    </xf>
    <xf numFmtId="0" fontId="0" fillId="34" borderId="0" xfId="0"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lignment vertical="top" wrapText="1"/>
    </xf>
    <xf numFmtId="0" fontId="0" fillId="34" borderId="0" xfId="0" applyFont="1" applyFill="1" applyAlignment="1" applyProtection="1">
      <alignment vertical="top" wrapText="1"/>
      <protection hidden="1"/>
    </xf>
    <xf numFmtId="0" fontId="0" fillId="0" borderId="0" xfId="0" applyAlignment="1">
      <alignment wrapText="1"/>
    </xf>
    <xf numFmtId="0" fontId="73" fillId="0" borderId="0" xfId="0" applyFont="1" applyAlignment="1" applyProtection="1">
      <alignment vertical="top" wrapText="1"/>
      <protection hidden="1"/>
    </xf>
    <xf numFmtId="0" fontId="73" fillId="0" borderId="0" xfId="0" applyFont="1" applyAlignment="1">
      <alignment wrapText="1"/>
    </xf>
    <xf numFmtId="0" fontId="1" fillId="34"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73" fillId="34" borderId="0" xfId="0" applyFont="1" applyFill="1" applyAlignment="1" applyProtection="1">
      <alignment vertical="top" wrapText="1"/>
      <protection hidden="1"/>
    </xf>
    <xf numFmtId="0" fontId="0" fillId="34" borderId="0" xfId="0" applyFont="1" applyFill="1" applyBorder="1" applyAlignment="1" applyProtection="1">
      <alignment vertical="top" wrapText="1"/>
      <protection hidden="1"/>
    </xf>
    <xf numFmtId="0" fontId="0" fillId="0" borderId="0" xfId="0" applyFont="1" applyAlignment="1" applyProtection="1">
      <alignment vertical="top" wrapText="1"/>
      <protection hidden="1"/>
    </xf>
    <xf numFmtId="0" fontId="1" fillId="34" borderId="0" xfId="0" applyFont="1" applyFill="1" applyBorder="1" applyAlignment="1" applyProtection="1">
      <alignment vertical="top" wrapText="1"/>
      <protection hidden="1"/>
    </xf>
    <xf numFmtId="0" fontId="0" fillId="0" borderId="0" xfId="0" applyAlignment="1" applyProtection="1">
      <alignment wrapText="1"/>
      <protection hidden="1"/>
    </xf>
    <xf numFmtId="0" fontId="0" fillId="42" borderId="0" xfId="0" applyFont="1" applyFill="1" applyAlignment="1" applyProtection="1">
      <alignment vertical="top" wrapText="1"/>
      <protection hidden="1"/>
    </xf>
    <xf numFmtId="0" fontId="1" fillId="42" borderId="0" xfId="0" applyFont="1" applyFill="1" applyAlignment="1" applyProtection="1">
      <alignment vertical="top" wrapText="1"/>
      <protection hidden="1"/>
    </xf>
    <xf numFmtId="0" fontId="1" fillId="0" borderId="0" xfId="0" applyFont="1" applyAlignment="1">
      <alignment vertical="top" wrapText="1"/>
    </xf>
    <xf numFmtId="0" fontId="0" fillId="42" borderId="0" xfId="0" applyFont="1" applyFill="1" applyAlignment="1" applyProtection="1">
      <alignment wrapText="1"/>
      <protection hidden="1"/>
    </xf>
    <xf numFmtId="49" fontId="0" fillId="42" borderId="0" xfId="0" applyNumberFormat="1" applyFill="1" applyAlignment="1">
      <alignment horizontal="right"/>
    </xf>
    <xf numFmtId="0" fontId="0" fillId="42" borderId="0" xfId="0" applyFill="1" applyAlignment="1">
      <alignment horizontal="right"/>
    </xf>
    <xf numFmtId="0" fontId="15" fillId="34" borderId="0" xfId="0" applyFont="1" applyFill="1" applyBorder="1" applyAlignment="1" applyProtection="1">
      <alignment vertical="center"/>
      <protection hidden="1"/>
    </xf>
    <xf numFmtId="0" fontId="0" fillId="0" borderId="0" xfId="0" applyAlignment="1" applyProtection="1">
      <alignment/>
      <protection hidden="1"/>
    </xf>
    <xf numFmtId="0" fontId="14" fillId="34" borderId="0" xfId="0" applyNumberFormat="1" applyFont="1" applyFill="1" applyBorder="1" applyAlignment="1" applyProtection="1">
      <alignment horizontal="left" vertical="center"/>
      <protection hidden="1"/>
    </xf>
    <xf numFmtId="0" fontId="12" fillId="34" borderId="0" xfId="0" applyFont="1" applyFill="1" applyBorder="1" applyAlignment="1" applyProtection="1">
      <alignment horizontal="left"/>
      <protection hidden="1"/>
    </xf>
    <xf numFmtId="0" fontId="14" fillId="34" borderId="21" xfId="0" applyFont="1" applyFill="1" applyBorder="1" applyAlignment="1" applyProtection="1">
      <alignment horizontal="center" vertical="center"/>
      <protection hidden="1"/>
    </xf>
    <xf numFmtId="0" fontId="14" fillId="34" borderId="30" xfId="0" applyFont="1" applyFill="1" applyBorder="1" applyAlignment="1" applyProtection="1">
      <alignment horizontal="center"/>
      <protection hidden="1"/>
    </xf>
    <xf numFmtId="0" fontId="14" fillId="34" borderId="30" xfId="0" applyFont="1" applyFill="1" applyBorder="1" applyAlignment="1" applyProtection="1">
      <alignment/>
      <protection hidden="1"/>
    </xf>
    <xf numFmtId="0" fontId="14" fillId="34" borderId="22" xfId="0" applyFont="1" applyFill="1" applyBorder="1" applyAlignment="1" applyProtection="1">
      <alignment/>
      <protection hidden="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E0083"/>
      <rgbColor rgb="00817F84"/>
      <rgbColor rgb="00004DA0"/>
      <rgbColor rgb="00FFFF00"/>
      <rgbColor rgb="00DCD8D5"/>
      <rgbColor rgb="0000FFFF"/>
      <rgbColor rgb="00800000"/>
      <rgbColor rgb="00008000"/>
      <rgbColor rgb="00000080"/>
      <rgbColor rgb="00808000"/>
      <rgbColor rgb="00800080"/>
      <rgbColor rgb="00008080"/>
      <rgbColor rgb="00C0C0C0"/>
      <rgbColor rgb="00808080"/>
      <rgbColor rgb="009999FF"/>
      <rgbColor rgb="00993366"/>
      <rgbColor rgb="00BFDEEF"/>
      <rgbColor rgb="00001F55"/>
      <rgbColor rgb="00660066"/>
      <rgbColor rgb="00FF8080"/>
      <rgbColor rgb="000066CC"/>
      <rgbColor rgb="00EAEAEA"/>
      <rgbColor rgb="00000080"/>
      <rgbColor rgb="00FF00FF"/>
      <rgbColor rgb="00F1EDEA"/>
      <rgbColor rgb="0000FFFF"/>
      <rgbColor rgb="00800080"/>
      <rgbColor rgb="00800000"/>
      <rgbColor rgb="00008080"/>
      <rgbColor rgb="000000FF"/>
      <rgbColor rgb="0000CCFF"/>
      <rgbColor rgb="00CCFFFF"/>
      <rgbColor rgb="00F2C4DB"/>
      <rgbColor rgb="00FFFF99"/>
      <rgbColor rgb="0099CCFF"/>
      <rgbColor rgb="00007BB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rl&#228;uterungen!A17" /></Relationships>
</file>

<file path=xl/drawings/_rels/drawing2.xml.rels><?xml version="1.0" encoding="utf-8" standalone="yes"?><Relationships xmlns="http://schemas.openxmlformats.org/package/2006/relationships"><Relationship Id="rId1" Type="http://schemas.openxmlformats.org/officeDocument/2006/relationships/hyperlink" Target="#Erl&#228;uterungen!A24" /><Relationship Id="rId2" Type="http://schemas.openxmlformats.org/officeDocument/2006/relationships/hyperlink" Target="#Erl&#228;uterungen!A29" /><Relationship Id="rId3" Type="http://schemas.openxmlformats.org/officeDocument/2006/relationships/hyperlink" Target="#Erl&#228;uterungen!A32" /><Relationship Id="rId4" Type="http://schemas.openxmlformats.org/officeDocument/2006/relationships/hyperlink" Target="#Erl&#228;uterungen!A41" /><Relationship Id="rId5" Type="http://schemas.openxmlformats.org/officeDocument/2006/relationships/image" Target="../media/image10.wmf" /><Relationship Id="rId6" Type="http://schemas.openxmlformats.org/officeDocument/2006/relationships/image" Target="../media/image11.wmf" /><Relationship Id="rId7" Type="http://schemas.openxmlformats.org/officeDocument/2006/relationships/image" Target="../media/image12.wmf" /></Relationships>
</file>

<file path=xl/drawings/_rels/drawing3.xml.rels><?xml version="1.0" encoding="utf-8" standalone="yes"?><Relationships xmlns="http://schemas.openxmlformats.org/package/2006/relationships"><Relationship Id="rId1" Type="http://schemas.openxmlformats.org/officeDocument/2006/relationships/hyperlink" Target="#'Firma  Adresse'!U9:BA13" /><Relationship Id="rId2" Type="http://schemas.openxmlformats.org/officeDocument/2006/relationships/hyperlink" Target="#Fragebogen!B13:AB19" /><Relationship Id="rId3" Type="http://schemas.openxmlformats.org/officeDocument/2006/relationships/hyperlink" Target="#Fragebogen!B23:AB27" /><Relationship Id="rId4" Type="http://schemas.openxmlformats.org/officeDocument/2006/relationships/hyperlink" Target="#Fragebogen!BH35:BH37" /><Relationship Id="rId5" Type="http://schemas.openxmlformats.org/officeDocument/2006/relationships/hyperlink" Target="#Personaldaten!M2:M5" /><Relationship Id="rId6" Type="http://schemas.openxmlformats.org/officeDocument/2006/relationships/hyperlink" Target="#Personaldaten!J2:J5" /><Relationship Id="rId7" Type="http://schemas.openxmlformats.org/officeDocument/2006/relationships/hyperlink" Target="#Personaldaten!K2:K5" /><Relationship Id="rId8" Type="http://schemas.openxmlformats.org/officeDocument/2006/relationships/hyperlink" Target="#Personaldaten!F2:F5" /><Relationship Id="rId9" Type="http://schemas.openxmlformats.org/officeDocument/2006/relationships/hyperlink" Target="#Personaldaten!L2:L5" /><Relationship Id="rId10" Type="http://schemas.openxmlformats.org/officeDocument/2006/relationships/hyperlink" Target="#Personaldaten!G2:H5" /><Relationship Id="rId11" Type="http://schemas.openxmlformats.org/officeDocument/2006/relationships/hyperlink" Target="#Personaldaten!I2:I5" /><Relationship Id="rId12" Type="http://schemas.openxmlformats.org/officeDocument/2006/relationships/hyperlink" Target="#Personaldaten!J2:J5" /><Relationship Id="rId13" Type="http://schemas.openxmlformats.org/officeDocument/2006/relationships/hyperlink" Target="#Fragebogen!BH43:BS46"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114300</xdr:rowOff>
    </xdr:from>
    <xdr:to>
      <xdr:col>15</xdr:col>
      <xdr:colOff>0</xdr:colOff>
      <xdr:row>5</xdr:row>
      <xdr:rowOff>0</xdr:rowOff>
    </xdr:to>
    <xdr:pic>
      <xdr:nvPicPr>
        <xdr:cNvPr id="1" name="Grafik 2"/>
        <xdr:cNvPicPr preferRelativeResize="1">
          <a:picLocks noChangeAspect="1"/>
        </xdr:cNvPicPr>
      </xdr:nvPicPr>
      <xdr:blipFill>
        <a:blip r:embed="rId5"/>
        <a:stretch>
          <a:fillRect/>
        </a:stretch>
      </xdr:blipFill>
      <xdr:spPr>
        <a:xfrm>
          <a:off x="114300" y="238125"/>
          <a:ext cx="1600200" cy="628650"/>
        </a:xfrm>
        <a:prstGeom prst="rect">
          <a:avLst/>
        </a:prstGeom>
        <a:noFill/>
        <a:ln w="9525" cmpd="sng">
          <a:noFill/>
        </a:ln>
      </xdr:spPr>
    </xdr:pic>
    <xdr:clientData/>
  </xdr:twoCellAnchor>
  <xdr:twoCellAnchor>
    <xdr:from>
      <xdr:col>59</xdr:col>
      <xdr:colOff>0</xdr:colOff>
      <xdr:row>2</xdr:row>
      <xdr:rowOff>57150</xdr:rowOff>
    </xdr:from>
    <xdr:to>
      <xdr:col>77</xdr:col>
      <xdr:colOff>57150</xdr:colOff>
      <xdr:row>5</xdr:row>
      <xdr:rowOff>0</xdr:rowOff>
    </xdr:to>
    <xdr:grpSp>
      <xdr:nvGrpSpPr>
        <xdr:cNvPr id="2" name="Gruppieren 4"/>
        <xdr:cNvGrpSpPr>
          <a:grpSpLocks/>
        </xdr:cNvGrpSpPr>
      </xdr:nvGrpSpPr>
      <xdr:grpSpPr>
        <a:xfrm>
          <a:off x="6743700" y="390525"/>
          <a:ext cx="2114550" cy="476250"/>
          <a:chOff x="10166985" y="2790825"/>
          <a:chExt cx="2112645" cy="463868"/>
        </a:xfrm>
        <a:solidFill>
          <a:srgbClr val="FFFFFF"/>
        </a:solidFill>
      </xdr:grpSpPr>
      <xdr:pic>
        <xdr:nvPicPr>
          <xdr:cNvPr id="3" name="Grafik 1"/>
          <xdr:cNvPicPr preferRelativeResize="1">
            <a:picLocks noChangeAspect="1"/>
          </xdr:cNvPicPr>
        </xdr:nvPicPr>
        <xdr:blipFill>
          <a:blip r:embed="rId6"/>
          <a:stretch>
            <a:fillRect/>
          </a:stretch>
        </xdr:blipFill>
        <xdr:spPr>
          <a:xfrm>
            <a:off x="11315736" y="2790825"/>
            <a:ext cx="963894" cy="463868"/>
          </a:xfrm>
          <a:prstGeom prst="rect">
            <a:avLst/>
          </a:prstGeom>
          <a:noFill/>
          <a:ln w="9525" cmpd="sng">
            <a:noFill/>
          </a:ln>
        </xdr:spPr>
      </xdr:pic>
      <xdr:pic>
        <xdr:nvPicPr>
          <xdr:cNvPr id="4" name="Grafik 3"/>
          <xdr:cNvPicPr preferRelativeResize="1">
            <a:picLocks noChangeAspect="1"/>
          </xdr:cNvPicPr>
        </xdr:nvPicPr>
        <xdr:blipFill>
          <a:blip r:embed="rId7"/>
          <a:stretch>
            <a:fillRect/>
          </a:stretch>
        </xdr:blipFill>
        <xdr:spPr>
          <a:xfrm>
            <a:off x="10166985" y="2790825"/>
            <a:ext cx="1082202" cy="463868"/>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17</xdr:row>
      <xdr:rowOff>0</xdr:rowOff>
    </xdr:from>
    <xdr:to>
      <xdr:col>24</xdr:col>
      <xdr:colOff>0</xdr:colOff>
      <xdr:row>18</xdr:row>
      <xdr:rowOff>28575</xdr:rowOff>
    </xdr:to>
    <xdr:sp>
      <xdr:nvSpPr>
        <xdr:cNvPr id="1" name="AutoShape 4">
          <a:hlinkClick r:id="rId1"/>
        </xdr:cNvPr>
        <xdr:cNvSpPr>
          <a:spLocks/>
        </xdr:cNvSpPr>
      </xdr:nvSpPr>
      <xdr:spPr>
        <a:xfrm>
          <a:off x="2514600" y="2228850"/>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28575</xdr:rowOff>
    </xdr:from>
    <xdr:to>
      <xdr:col>24</xdr:col>
      <xdr:colOff>0</xdr:colOff>
      <xdr:row>25</xdr:row>
      <xdr:rowOff>0</xdr:rowOff>
    </xdr:to>
    <xdr:sp>
      <xdr:nvSpPr>
        <xdr:cNvPr id="2" name="AutoShape 5">
          <a:hlinkClick r:id="rId2"/>
        </xdr:cNvPr>
        <xdr:cNvSpPr>
          <a:spLocks/>
        </xdr:cNvSpPr>
      </xdr:nvSpPr>
      <xdr:spPr>
        <a:xfrm>
          <a:off x="2514600" y="2857500"/>
          <a:ext cx="228600" cy="200025"/>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29</xdr:row>
      <xdr:rowOff>0</xdr:rowOff>
    </xdr:from>
    <xdr:to>
      <xdr:col>24</xdr:col>
      <xdr:colOff>0</xdr:colOff>
      <xdr:row>30</xdr:row>
      <xdr:rowOff>28575</xdr:rowOff>
    </xdr:to>
    <xdr:sp>
      <xdr:nvSpPr>
        <xdr:cNvPr id="3" name="AutoShape 6">
          <a:hlinkClick r:id="rId3"/>
        </xdr:cNvPr>
        <xdr:cNvSpPr>
          <a:spLocks/>
        </xdr:cNvSpPr>
      </xdr:nvSpPr>
      <xdr:spPr>
        <a:xfrm>
          <a:off x="2514600" y="360997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32</xdr:row>
      <xdr:rowOff>0</xdr:rowOff>
    </xdr:from>
    <xdr:to>
      <xdr:col>24</xdr:col>
      <xdr:colOff>0</xdr:colOff>
      <xdr:row>33</xdr:row>
      <xdr:rowOff>28575</xdr:rowOff>
    </xdr:to>
    <xdr:sp>
      <xdr:nvSpPr>
        <xdr:cNvPr id="4" name="AutoShape 9">
          <a:hlinkClick r:id="rId4"/>
        </xdr:cNvPr>
        <xdr:cNvSpPr>
          <a:spLocks/>
        </xdr:cNvSpPr>
      </xdr:nvSpPr>
      <xdr:spPr>
        <a:xfrm>
          <a:off x="2514600" y="4000500"/>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80</xdr:row>
      <xdr:rowOff>0</xdr:rowOff>
    </xdr:from>
    <xdr:to>
      <xdr:col>24</xdr:col>
      <xdr:colOff>0</xdr:colOff>
      <xdr:row>81</xdr:row>
      <xdr:rowOff>28575</xdr:rowOff>
    </xdr:to>
    <xdr:sp>
      <xdr:nvSpPr>
        <xdr:cNvPr id="5" name="AutoShape 262">
          <a:hlinkClick r:id="rId5"/>
        </xdr:cNvPr>
        <xdr:cNvSpPr>
          <a:spLocks/>
        </xdr:cNvSpPr>
      </xdr:nvSpPr>
      <xdr:spPr>
        <a:xfrm>
          <a:off x="2514600" y="1029652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36</xdr:row>
      <xdr:rowOff>0</xdr:rowOff>
    </xdr:from>
    <xdr:to>
      <xdr:col>38</xdr:col>
      <xdr:colOff>0</xdr:colOff>
      <xdr:row>37</xdr:row>
      <xdr:rowOff>57150</xdr:rowOff>
    </xdr:to>
    <xdr:sp>
      <xdr:nvSpPr>
        <xdr:cNvPr id="6" name="AutoShape 271">
          <a:hlinkClick r:id="rId6"/>
        </xdr:cNvPr>
        <xdr:cNvSpPr>
          <a:spLocks/>
        </xdr:cNvSpPr>
      </xdr:nvSpPr>
      <xdr:spPr>
        <a:xfrm>
          <a:off x="4114800" y="4552950"/>
          <a:ext cx="228600" cy="219075"/>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24</xdr:col>
      <xdr:colOff>0</xdr:colOff>
      <xdr:row>69</xdr:row>
      <xdr:rowOff>28575</xdr:rowOff>
    </xdr:to>
    <xdr:sp>
      <xdr:nvSpPr>
        <xdr:cNvPr id="7" name="AutoShape 277">
          <a:hlinkClick r:id="rId7"/>
        </xdr:cNvPr>
        <xdr:cNvSpPr>
          <a:spLocks/>
        </xdr:cNvSpPr>
      </xdr:nvSpPr>
      <xdr:spPr>
        <a:xfrm>
          <a:off x="2514600" y="873442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58</xdr:row>
      <xdr:rowOff>0</xdr:rowOff>
    </xdr:from>
    <xdr:to>
      <xdr:col>24</xdr:col>
      <xdr:colOff>0</xdr:colOff>
      <xdr:row>59</xdr:row>
      <xdr:rowOff>28575</xdr:rowOff>
    </xdr:to>
    <xdr:sp>
      <xdr:nvSpPr>
        <xdr:cNvPr id="8" name="AutoShape 301">
          <a:hlinkClick r:id="rId8"/>
        </xdr:cNvPr>
        <xdr:cNvSpPr>
          <a:spLocks/>
        </xdr:cNvSpPr>
      </xdr:nvSpPr>
      <xdr:spPr>
        <a:xfrm>
          <a:off x="2514600" y="740092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68</xdr:row>
      <xdr:rowOff>0</xdr:rowOff>
    </xdr:from>
    <xdr:to>
      <xdr:col>24</xdr:col>
      <xdr:colOff>0</xdr:colOff>
      <xdr:row>69</xdr:row>
      <xdr:rowOff>28575</xdr:rowOff>
    </xdr:to>
    <xdr:sp>
      <xdr:nvSpPr>
        <xdr:cNvPr id="9" name="AutoShape 277">
          <a:hlinkClick r:id="rId9"/>
        </xdr:cNvPr>
        <xdr:cNvSpPr>
          <a:spLocks/>
        </xdr:cNvSpPr>
      </xdr:nvSpPr>
      <xdr:spPr>
        <a:xfrm>
          <a:off x="2514600" y="873442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62</xdr:row>
      <xdr:rowOff>0</xdr:rowOff>
    </xdr:from>
    <xdr:to>
      <xdr:col>24</xdr:col>
      <xdr:colOff>0</xdr:colOff>
      <xdr:row>63</xdr:row>
      <xdr:rowOff>28575</xdr:rowOff>
    </xdr:to>
    <xdr:sp>
      <xdr:nvSpPr>
        <xdr:cNvPr id="10" name="AutoShape 301">
          <a:hlinkClick r:id="rId10"/>
        </xdr:cNvPr>
        <xdr:cNvSpPr>
          <a:spLocks/>
        </xdr:cNvSpPr>
      </xdr:nvSpPr>
      <xdr:spPr>
        <a:xfrm>
          <a:off x="2514600" y="7953375"/>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65</xdr:row>
      <xdr:rowOff>0</xdr:rowOff>
    </xdr:from>
    <xdr:to>
      <xdr:col>24</xdr:col>
      <xdr:colOff>0</xdr:colOff>
      <xdr:row>66</xdr:row>
      <xdr:rowOff>28575</xdr:rowOff>
    </xdr:to>
    <xdr:sp>
      <xdr:nvSpPr>
        <xdr:cNvPr id="11" name="AutoShape 301">
          <a:hlinkClick r:id="rId11"/>
        </xdr:cNvPr>
        <xdr:cNvSpPr>
          <a:spLocks/>
        </xdr:cNvSpPr>
      </xdr:nvSpPr>
      <xdr:spPr>
        <a:xfrm>
          <a:off x="2514600" y="8343900"/>
          <a:ext cx="228600" cy="190500"/>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41</xdr:row>
      <xdr:rowOff>0</xdr:rowOff>
    </xdr:from>
    <xdr:to>
      <xdr:col>38</xdr:col>
      <xdr:colOff>0</xdr:colOff>
      <xdr:row>42</xdr:row>
      <xdr:rowOff>57150</xdr:rowOff>
    </xdr:to>
    <xdr:sp>
      <xdr:nvSpPr>
        <xdr:cNvPr id="12" name="AutoShape 271">
          <a:hlinkClick r:id="rId12"/>
        </xdr:cNvPr>
        <xdr:cNvSpPr>
          <a:spLocks/>
        </xdr:cNvSpPr>
      </xdr:nvSpPr>
      <xdr:spPr>
        <a:xfrm>
          <a:off x="4114800" y="5267325"/>
          <a:ext cx="228600" cy="219075"/>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41</xdr:row>
      <xdr:rowOff>0</xdr:rowOff>
    </xdr:from>
    <xdr:to>
      <xdr:col>38</xdr:col>
      <xdr:colOff>0</xdr:colOff>
      <xdr:row>42</xdr:row>
      <xdr:rowOff>57150</xdr:rowOff>
    </xdr:to>
    <xdr:sp>
      <xdr:nvSpPr>
        <xdr:cNvPr id="13" name="AutoShape 271">
          <a:hlinkClick r:id="rId13"/>
        </xdr:cNvPr>
        <xdr:cNvSpPr>
          <a:spLocks/>
        </xdr:cNvSpPr>
      </xdr:nvSpPr>
      <xdr:spPr>
        <a:xfrm>
          <a:off x="4114800" y="5267325"/>
          <a:ext cx="228600" cy="219075"/>
        </a:xfrm>
        <a:prstGeom prst="rightArrow">
          <a:avLst/>
        </a:prstGeom>
        <a:solidFill>
          <a:srgbClr val="EAEAEA"/>
        </a:solid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12</xdr:col>
      <xdr:colOff>0</xdr:colOff>
      <xdr:row>30</xdr:row>
      <xdr:rowOff>0</xdr:rowOff>
    </xdr:to>
    <xdr:sp>
      <xdr:nvSpPr>
        <xdr:cNvPr id="1" name="Text Box 1"/>
        <xdr:cNvSpPr txBox="1">
          <a:spLocks noChangeArrowheads="1"/>
        </xdr:cNvSpPr>
      </xdr:nvSpPr>
      <xdr:spPr>
        <a:xfrm>
          <a:off x="11563350" y="0"/>
          <a:ext cx="1524000" cy="4857750"/>
        </a:xfrm>
        <a:prstGeom prst="rect">
          <a:avLst/>
        </a:prstGeom>
        <a:solidFill>
          <a:srgbClr val="F2C4DB"/>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Namen: zugewiesene Bereiche immer anpassen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28575</xdr:rowOff>
    </xdr:from>
    <xdr:to>
      <xdr:col>8</xdr:col>
      <xdr:colOff>0</xdr:colOff>
      <xdr:row>20</xdr:row>
      <xdr:rowOff>66675</xdr:rowOff>
    </xdr:to>
    <xdr:sp>
      <xdr:nvSpPr>
        <xdr:cNvPr id="1" name="Freeform 3"/>
        <xdr:cNvSpPr>
          <a:spLocks/>
        </xdr:cNvSpPr>
      </xdr:nvSpPr>
      <xdr:spPr>
        <a:xfrm>
          <a:off x="5781675" y="352425"/>
          <a:ext cx="1362075" cy="2952750"/>
        </a:xfrm>
        <a:custGeom>
          <a:pathLst>
            <a:path h="350" w="159">
              <a:moveTo>
                <a:pt x="0" y="0"/>
              </a:moveTo>
              <a:lnTo>
                <a:pt x="0" y="54"/>
              </a:lnTo>
              <a:lnTo>
                <a:pt x="95" y="54"/>
              </a:lnTo>
              <a:lnTo>
                <a:pt x="95" y="350"/>
              </a:lnTo>
              <a:lnTo>
                <a:pt x="159" y="350"/>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xdr:row>
      <xdr:rowOff>0</xdr:rowOff>
    </xdr:from>
    <xdr:to>
      <xdr:col>8</xdr:col>
      <xdr:colOff>752475</xdr:colOff>
      <xdr:row>8</xdr:row>
      <xdr:rowOff>76200</xdr:rowOff>
    </xdr:to>
    <xdr:sp>
      <xdr:nvSpPr>
        <xdr:cNvPr id="2" name="Freeform 5"/>
        <xdr:cNvSpPr>
          <a:spLocks/>
        </xdr:cNvSpPr>
      </xdr:nvSpPr>
      <xdr:spPr>
        <a:xfrm>
          <a:off x="6696075" y="323850"/>
          <a:ext cx="1200150" cy="1047750"/>
        </a:xfrm>
        <a:custGeom>
          <a:pathLst>
            <a:path h="34" w="126">
              <a:moveTo>
                <a:pt x="0" y="0"/>
              </a:moveTo>
              <a:lnTo>
                <a:pt x="0" y="34"/>
              </a:lnTo>
              <a:lnTo>
                <a:pt x="126" y="34"/>
              </a:lnTo>
            </a:path>
          </a:pathLst>
        </a:cu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xdr:row>
      <xdr:rowOff>152400</xdr:rowOff>
    </xdr:from>
    <xdr:to>
      <xdr:col>2</xdr:col>
      <xdr:colOff>219075</xdr:colOff>
      <xdr:row>8</xdr:row>
      <xdr:rowOff>152400</xdr:rowOff>
    </xdr:to>
    <xdr:sp>
      <xdr:nvSpPr>
        <xdr:cNvPr id="3" name="Line 8"/>
        <xdr:cNvSpPr>
          <a:spLocks/>
        </xdr:cNvSpPr>
      </xdr:nvSpPr>
      <xdr:spPr>
        <a:xfrm flipV="1">
          <a:off x="2790825" y="314325"/>
          <a:ext cx="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ST%20NIS%20ED%20140117%20(Hentschel%20140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rma  Adresse"/>
      <sheetName val="Fragebogen"/>
      <sheetName val="Personaldaten"/>
      <sheetName val="Erläuterungen"/>
      <sheetName val="Referenzaufgaben"/>
      <sheetName val="Anzahl"/>
      <sheetName val="Listen"/>
      <sheetName val="Listen alle"/>
      <sheetName val="Datenfeld1"/>
      <sheetName val="Datenfeld2"/>
      <sheetName val="Datenfeld3"/>
      <sheetName val="Datenfeld4"/>
      <sheetName val="Muster_Felder"/>
    </sheetNames>
    <sheetDataSet>
      <sheetData sheetId="6">
        <row r="2">
          <cell r="B2" t="str">
            <v>x</v>
          </cell>
          <cell r="D2">
            <v>1</v>
          </cell>
          <cell r="G2" t="str">
            <v>Starter</v>
          </cell>
        </row>
        <row r="3">
          <cell r="D3">
            <v>2</v>
          </cell>
          <cell r="G3" t="str">
            <v>Könner</v>
          </cell>
        </row>
        <row r="4">
          <cell r="D4">
            <v>3</v>
          </cell>
          <cell r="G4" t="str">
            <v>Experte</v>
          </cell>
        </row>
        <row r="5">
          <cell r="D5">
            <v>4</v>
          </cell>
        </row>
        <row r="6">
          <cell r="D6">
            <v>5</v>
          </cell>
        </row>
        <row r="7">
          <cell r="D7">
            <v>6</v>
          </cell>
        </row>
        <row r="8">
          <cell r="D8">
            <v>7</v>
          </cell>
        </row>
        <row r="9">
          <cell r="D9">
            <v>8</v>
          </cell>
        </row>
        <row r="10">
          <cell r="D10">
            <v>9</v>
          </cell>
        </row>
        <row r="11">
          <cell r="D11">
            <v>10</v>
          </cell>
        </row>
        <row r="12">
          <cell r="D12">
            <v>11</v>
          </cell>
        </row>
        <row r="13">
          <cell r="D13">
            <v>12</v>
          </cell>
        </row>
        <row r="14">
          <cell r="D14">
            <v>13</v>
          </cell>
        </row>
        <row r="15">
          <cell r="D15">
            <v>14</v>
          </cell>
        </row>
        <row r="16">
          <cell r="D16">
            <v>15</v>
          </cell>
        </row>
        <row r="17">
          <cell r="D17">
            <v>16</v>
          </cell>
        </row>
        <row r="18">
          <cell r="D18">
            <v>17</v>
          </cell>
        </row>
        <row r="19">
          <cell r="D19">
            <v>18</v>
          </cell>
        </row>
        <row r="20">
          <cell r="D20">
            <v>19</v>
          </cell>
        </row>
        <row r="21">
          <cell r="D21">
            <v>20</v>
          </cell>
        </row>
        <row r="22">
          <cell r="D22">
            <v>21</v>
          </cell>
        </row>
        <row r="23">
          <cell r="D23">
            <v>22</v>
          </cell>
        </row>
        <row r="24">
          <cell r="D24">
            <v>23</v>
          </cell>
        </row>
        <row r="25">
          <cell r="D25">
            <v>24</v>
          </cell>
        </row>
        <row r="26">
          <cell r="D26" t="str">
            <v>S01</v>
          </cell>
        </row>
        <row r="27">
          <cell r="D27" t="str">
            <v>S02</v>
          </cell>
        </row>
        <row r="28">
          <cell r="D28" t="str">
            <v>S08</v>
          </cell>
        </row>
        <row r="29">
          <cell r="D29" t="str">
            <v>S09</v>
          </cell>
        </row>
        <row r="30">
          <cell r="D30" t="str">
            <v>S10</v>
          </cell>
        </row>
        <row r="31">
          <cell r="D31" t="str">
            <v>S11</v>
          </cell>
        </row>
        <row r="32">
          <cell r="D32" t="str">
            <v>S12</v>
          </cell>
        </row>
        <row r="33">
          <cell r="D33" t="str">
            <v>S13</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CA30"/>
  <sheetViews>
    <sheetView zoomScalePageLayoutView="160" workbookViewId="0" topLeftCell="A1">
      <selection activeCell="U10" sqref="U10:BA10"/>
    </sheetView>
  </sheetViews>
  <sheetFormatPr defaultColWidth="1.7109375" defaultRowHeight="12.75"/>
  <cols>
    <col min="1" max="16384" width="1.7109375" style="1" customWidth="1"/>
  </cols>
  <sheetData>
    <row r="1" spans="1:79" ht="9.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48"/>
      <c r="AR2" s="202"/>
      <c r="AS2" s="202"/>
      <c r="AT2" s="202"/>
      <c r="AU2" s="202"/>
      <c r="AV2" s="202"/>
      <c r="AW2" s="202"/>
      <c r="AX2" s="20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ht="16.5" customHeight="1">
      <c r="A3" s="54"/>
      <c r="B3" s="54"/>
      <c r="C3" s="54"/>
      <c r="D3" s="54"/>
      <c r="E3" s="54"/>
      <c r="F3" s="54"/>
      <c r="G3" s="54"/>
      <c r="H3" s="54"/>
      <c r="I3" s="54"/>
      <c r="J3" s="54"/>
      <c r="K3" s="54"/>
      <c r="L3" s="54"/>
      <c r="M3" s="54"/>
      <c r="N3" s="54"/>
      <c r="O3" s="54"/>
      <c r="P3" s="54"/>
      <c r="Q3" s="54"/>
      <c r="R3" s="54"/>
      <c r="S3" s="200"/>
      <c r="T3" s="200"/>
      <c r="U3" s="200"/>
      <c r="V3" s="200"/>
      <c r="W3" s="200"/>
      <c r="X3" s="200"/>
      <c r="Y3" s="200"/>
      <c r="Z3" s="200"/>
      <c r="AA3" s="200"/>
      <c r="AB3" s="200"/>
      <c r="AC3" s="200"/>
      <c r="AD3" s="200"/>
      <c r="AE3" s="203"/>
      <c r="AF3" s="203"/>
      <c r="AG3" s="202"/>
      <c r="AH3" s="202"/>
      <c r="AI3" s="202"/>
      <c r="AJ3" s="202"/>
      <c r="AK3" s="202"/>
      <c r="AL3" s="202"/>
      <c r="AM3" s="202"/>
      <c r="AN3" s="202"/>
      <c r="AO3" s="202"/>
      <c r="AP3" s="202"/>
      <c r="AQ3" s="202"/>
      <c r="AR3" s="202"/>
      <c r="AS3" s="202"/>
      <c r="AT3" s="202"/>
      <c r="AU3" s="202"/>
      <c r="AV3" s="202"/>
      <c r="AW3" s="202"/>
      <c r="AX3" s="20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9.75" customHeight="1">
      <c r="A4" s="55"/>
      <c r="B4" s="55"/>
      <c r="C4" s="55"/>
      <c r="D4" s="55"/>
      <c r="E4" s="55"/>
      <c r="F4" s="55"/>
      <c r="G4" s="55"/>
      <c r="H4" s="55"/>
      <c r="I4" s="55"/>
      <c r="J4" s="55"/>
      <c r="K4" s="55"/>
      <c r="L4" s="55"/>
      <c r="M4" s="55"/>
      <c r="N4" s="55"/>
      <c r="O4" s="55"/>
      <c r="P4" s="55"/>
      <c r="Q4" s="55"/>
      <c r="R4" s="55"/>
      <c r="S4" s="204"/>
      <c r="T4" s="204"/>
      <c r="U4" s="55"/>
      <c r="V4" s="57"/>
      <c r="W4" s="57"/>
      <c r="X4" s="57"/>
      <c r="Y4" s="58"/>
      <c r="Z4" s="58"/>
      <c r="AA4" s="204"/>
      <c r="AB4" s="204"/>
      <c r="AC4" s="204"/>
      <c r="AD4" s="204"/>
      <c r="AE4" s="203"/>
      <c r="AF4" s="203"/>
      <c r="AG4" s="202"/>
      <c r="AH4" s="202"/>
      <c r="AI4" s="202"/>
      <c r="AJ4" s="202"/>
      <c r="AK4" s="202"/>
      <c r="AL4" s="202"/>
      <c r="AM4" s="202"/>
      <c r="AN4" s="202"/>
      <c r="AO4" s="202"/>
      <c r="AP4" s="202"/>
      <c r="AQ4" s="202"/>
      <c r="AR4" s="202"/>
      <c r="AS4" s="202"/>
      <c r="AT4" s="202"/>
      <c r="AU4" s="202"/>
      <c r="AV4" s="202"/>
      <c r="AW4" s="202"/>
      <c r="AX4" s="20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5.75" customHeight="1">
      <c r="A5" s="55"/>
      <c r="B5" s="55"/>
      <c r="C5" s="55"/>
      <c r="D5" s="55"/>
      <c r="E5" s="55"/>
      <c r="F5" s="55"/>
      <c r="G5" s="55"/>
      <c r="H5" s="55"/>
      <c r="I5" s="55"/>
      <c r="J5" s="55"/>
      <c r="K5" s="55"/>
      <c r="L5" s="55"/>
      <c r="M5" s="55"/>
      <c r="N5" s="55"/>
      <c r="O5" s="55"/>
      <c r="P5" s="55"/>
      <c r="Q5" s="55"/>
      <c r="R5" s="55"/>
      <c r="S5" s="204"/>
      <c r="T5" s="204"/>
      <c r="U5" s="204"/>
      <c r="V5" s="204"/>
      <c r="W5" s="204"/>
      <c r="X5" s="204"/>
      <c r="Y5" s="204"/>
      <c r="Z5" s="204"/>
      <c r="AA5" s="204"/>
      <c r="AB5" s="204"/>
      <c r="AC5" s="204"/>
      <c r="AD5" s="204"/>
      <c r="AE5" s="203"/>
      <c r="AF5" s="203"/>
      <c r="AG5" s="202"/>
      <c r="AH5" s="202"/>
      <c r="AI5" s="202"/>
      <c r="AJ5" s="202"/>
      <c r="AK5" s="202"/>
      <c r="AL5" s="202"/>
      <c r="AM5" s="202"/>
      <c r="AN5" s="202"/>
      <c r="AO5" s="202"/>
      <c r="AP5" s="202"/>
      <c r="AQ5" s="202"/>
      <c r="AR5" s="202"/>
      <c r="AS5" s="202"/>
      <c r="AT5" s="202"/>
      <c r="AU5" s="202"/>
      <c r="AV5" s="202"/>
      <c r="AW5" s="202"/>
      <c r="AX5" s="20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79" ht="4.5" customHeight="1">
      <c r="A6" s="55"/>
      <c r="B6" s="55"/>
      <c r="C6" s="56"/>
      <c r="D6" s="56"/>
      <c r="E6" s="56"/>
      <c r="F6" s="56"/>
      <c r="G6" s="56"/>
      <c r="H6" s="56"/>
      <c r="I6" s="56"/>
      <c r="J6" s="56"/>
      <c r="K6" s="56"/>
      <c r="L6" s="56"/>
      <c r="M6" s="56"/>
      <c r="N6" s="56"/>
      <c r="O6" s="56"/>
      <c r="P6" s="56"/>
      <c r="Q6" s="56"/>
      <c r="R6" s="56"/>
      <c r="S6" s="56"/>
      <c r="T6" s="56"/>
      <c r="U6" s="55"/>
      <c r="V6" s="57"/>
      <c r="W6" s="57"/>
      <c r="X6" s="54"/>
      <c r="Y6" s="54"/>
      <c r="Z6" s="54"/>
      <c r="AA6" s="54"/>
      <c r="AB6" s="54"/>
      <c r="AC6" s="54"/>
      <c r="AD6" s="54"/>
      <c r="AE6" s="54"/>
      <c r="AF6" s="54"/>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ht="4.5" customHeight="1">
      <c r="A7" s="55"/>
      <c r="B7" s="55"/>
      <c r="C7" s="56"/>
      <c r="D7" s="56"/>
      <c r="E7" s="56"/>
      <c r="F7" s="56"/>
      <c r="G7" s="56"/>
      <c r="H7" s="56"/>
      <c r="I7" s="56"/>
      <c r="J7" s="56"/>
      <c r="K7" s="56"/>
      <c r="L7" s="56"/>
      <c r="M7" s="56"/>
      <c r="N7" s="56"/>
      <c r="O7" s="56"/>
      <c r="P7" s="56"/>
      <c r="Q7" s="56"/>
      <c r="R7" s="56"/>
      <c r="S7" s="56"/>
      <c r="T7" s="56"/>
      <c r="U7" s="55"/>
      <c r="V7" s="57"/>
      <c r="W7" s="57"/>
      <c r="X7" s="54"/>
      <c r="Y7" s="54"/>
      <c r="Z7" s="54"/>
      <c r="AA7" s="54"/>
      <c r="AB7" s="54"/>
      <c r="AC7" s="54"/>
      <c r="AD7" s="54"/>
      <c r="AE7" s="54"/>
      <c r="AF7" s="54"/>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79" ht="12.75" customHeight="1">
      <c r="A8" s="2"/>
      <c r="B8" s="201" t="s">
        <v>174</v>
      </c>
      <c r="C8" s="107"/>
      <c r="D8" s="107"/>
      <c r="E8" s="107"/>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8"/>
      <c r="BW8" s="108"/>
      <c r="BX8" s="108"/>
      <c r="BY8" s="108"/>
      <c r="BZ8" s="109"/>
      <c r="CA8" s="2"/>
    </row>
    <row r="9" spans="1:79" ht="12.75" customHeight="1">
      <c r="A9" s="54"/>
      <c r="B9" s="54"/>
      <c r="C9" s="54"/>
      <c r="D9" s="54"/>
      <c r="E9" s="54"/>
      <c r="F9" s="54"/>
      <c r="G9" s="54"/>
      <c r="H9" s="54"/>
      <c r="I9" s="54"/>
      <c r="J9" s="54"/>
      <c r="K9" s="54"/>
      <c r="L9" s="54"/>
      <c r="M9" s="54"/>
      <c r="N9" s="54"/>
      <c r="O9" s="54"/>
      <c r="P9" s="54"/>
      <c r="Q9" s="54"/>
      <c r="R9" s="54"/>
      <c r="S9" s="54"/>
      <c r="T9" s="54"/>
      <c r="U9" s="54"/>
      <c r="V9" s="60"/>
      <c r="W9" s="54"/>
      <c r="X9" s="54"/>
      <c r="Y9" s="54"/>
      <c r="Z9" s="54"/>
      <c r="AA9" s="54"/>
      <c r="AB9" s="54"/>
      <c r="AC9" s="54"/>
      <c r="AD9" s="54"/>
      <c r="AE9" s="54"/>
      <c r="AF9" s="54"/>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15">
      <c r="A10" s="54"/>
      <c r="B10" s="61" t="s">
        <v>56</v>
      </c>
      <c r="C10" s="54"/>
      <c r="D10" s="54"/>
      <c r="E10" s="54"/>
      <c r="F10" s="54"/>
      <c r="G10" s="54"/>
      <c r="H10" s="54"/>
      <c r="I10" s="54"/>
      <c r="J10" s="54"/>
      <c r="K10" s="54"/>
      <c r="L10" s="54"/>
      <c r="M10" s="54"/>
      <c r="N10" s="54"/>
      <c r="O10" s="54"/>
      <c r="P10" s="54"/>
      <c r="Q10" s="54"/>
      <c r="R10" s="54"/>
      <c r="S10" s="54"/>
      <c r="T10" s="54"/>
      <c r="U10" s="214"/>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6"/>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ht="15">
      <c r="A11" s="54"/>
      <c r="B11" s="61" t="s">
        <v>57</v>
      </c>
      <c r="C11" s="54"/>
      <c r="D11" s="54"/>
      <c r="E11" s="54"/>
      <c r="F11" s="54"/>
      <c r="G11" s="54"/>
      <c r="H11" s="54"/>
      <c r="I11" s="54"/>
      <c r="J11" s="54"/>
      <c r="K11" s="54"/>
      <c r="L11" s="54"/>
      <c r="M11" s="54"/>
      <c r="N11" s="54"/>
      <c r="O11" s="54"/>
      <c r="P11" s="54"/>
      <c r="Q11" s="54"/>
      <c r="R11" s="54"/>
      <c r="S11" s="54"/>
      <c r="T11" s="54"/>
      <c r="U11" s="214"/>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6"/>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79" ht="15">
      <c r="A12" s="54"/>
      <c r="B12" s="61"/>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2"/>
      <c r="BJ12" s="2"/>
      <c r="BK12" s="2"/>
      <c r="BL12" s="2"/>
      <c r="BM12" s="2"/>
      <c r="BN12" s="2"/>
      <c r="BO12" s="2"/>
      <c r="BP12" s="2"/>
      <c r="BQ12" s="2"/>
      <c r="BR12" s="2"/>
      <c r="BS12" s="2"/>
      <c r="BT12" s="2"/>
      <c r="BU12" s="2"/>
      <c r="BV12" s="2"/>
      <c r="BW12" s="2"/>
      <c r="BX12" s="2"/>
      <c r="BY12" s="2"/>
      <c r="BZ12" s="2"/>
      <c r="CA12" s="2"/>
    </row>
    <row r="13" spans="1:79" ht="15">
      <c r="A13" s="54"/>
      <c r="B13" s="61" t="s">
        <v>578</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ht="15">
      <c r="A14" s="54"/>
      <c r="B14" s="61" t="s">
        <v>357</v>
      </c>
      <c r="C14" s="54"/>
      <c r="D14" s="54"/>
      <c r="E14" s="54"/>
      <c r="F14" s="54"/>
      <c r="G14" s="54"/>
      <c r="H14" s="54"/>
      <c r="I14" s="54"/>
      <c r="J14" s="54"/>
      <c r="K14" s="54"/>
      <c r="L14" s="54"/>
      <c r="M14" s="54"/>
      <c r="N14" s="54"/>
      <c r="O14" s="54"/>
      <c r="P14" s="54"/>
      <c r="Q14" s="54"/>
      <c r="R14" s="54"/>
      <c r="S14" s="54"/>
      <c r="T14" s="54"/>
      <c r="U14" s="158"/>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60"/>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79" ht="15">
      <c r="A15" s="54"/>
      <c r="B15" s="61" t="s">
        <v>58</v>
      </c>
      <c r="C15" s="54"/>
      <c r="D15" s="54"/>
      <c r="E15" s="54"/>
      <c r="F15" s="54"/>
      <c r="G15" s="54"/>
      <c r="H15" s="54"/>
      <c r="I15" s="54"/>
      <c r="J15" s="54"/>
      <c r="K15" s="54"/>
      <c r="L15" s="54"/>
      <c r="M15" s="54"/>
      <c r="N15" s="54"/>
      <c r="O15" s="54"/>
      <c r="P15" s="54"/>
      <c r="Q15" s="54"/>
      <c r="R15" s="54"/>
      <c r="S15" s="54"/>
      <c r="T15" s="54"/>
      <c r="U15" s="214"/>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6"/>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ht="15">
      <c r="A16" s="54"/>
      <c r="B16" s="61" t="s">
        <v>158</v>
      </c>
      <c r="C16" s="54"/>
      <c r="D16" s="54"/>
      <c r="E16" s="54"/>
      <c r="F16" s="54"/>
      <c r="G16" s="54"/>
      <c r="H16" s="54"/>
      <c r="I16" s="54"/>
      <c r="J16" s="54"/>
      <c r="K16" s="54"/>
      <c r="L16" s="54"/>
      <c r="M16" s="54"/>
      <c r="N16" s="54"/>
      <c r="O16" s="54"/>
      <c r="P16" s="54"/>
      <c r="Q16" s="54"/>
      <c r="R16" s="54"/>
      <c r="S16" s="54"/>
      <c r="T16" s="54"/>
      <c r="U16" s="214"/>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6"/>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ht="14.25">
      <c r="A17" s="54"/>
      <c r="B17" s="54"/>
      <c r="C17" s="54"/>
      <c r="D17" s="54"/>
      <c r="E17" s="54"/>
      <c r="F17" s="54"/>
      <c r="G17" s="54"/>
      <c r="H17" s="54"/>
      <c r="I17" s="54"/>
      <c r="J17" s="54"/>
      <c r="K17" s="54"/>
      <c r="L17" s="54"/>
      <c r="M17" s="54"/>
      <c r="N17" s="54"/>
      <c r="O17" s="54"/>
      <c r="P17" s="54"/>
      <c r="Q17" s="54"/>
      <c r="R17" s="54"/>
      <c r="S17" s="54"/>
      <c r="T17" s="54"/>
      <c r="U17" s="2"/>
      <c r="V17" s="3"/>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row>
    <row r="18" spans="1:79" ht="15">
      <c r="A18" s="54"/>
      <c r="B18" s="61" t="s">
        <v>356</v>
      </c>
      <c r="C18" s="54"/>
      <c r="D18" s="54"/>
      <c r="E18" s="54"/>
      <c r="F18" s="54"/>
      <c r="G18" s="54"/>
      <c r="H18" s="54"/>
      <c r="I18" s="54"/>
      <c r="J18" s="54"/>
      <c r="K18" s="54"/>
      <c r="L18" s="54"/>
      <c r="M18" s="54"/>
      <c r="N18" s="54"/>
      <c r="O18" s="54"/>
      <c r="P18" s="54"/>
      <c r="Q18" s="54"/>
      <c r="R18" s="54"/>
      <c r="S18" s="54"/>
      <c r="T18" s="54"/>
      <c r="U18" s="2"/>
      <c r="V18" s="3"/>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row>
    <row r="19" spans="1:79" ht="4.5" customHeight="1">
      <c r="A19" s="54"/>
      <c r="B19" s="54"/>
      <c r="C19" s="54"/>
      <c r="D19" s="54"/>
      <c r="E19" s="54"/>
      <c r="F19" s="54"/>
      <c r="G19" s="54"/>
      <c r="H19" s="54"/>
      <c r="I19" s="54"/>
      <c r="J19" s="54"/>
      <c r="K19" s="54"/>
      <c r="L19" s="54"/>
      <c r="M19" s="54"/>
      <c r="N19" s="54"/>
      <c r="O19" s="54"/>
      <c r="P19" s="54"/>
      <c r="Q19" s="54"/>
      <c r="R19" s="54"/>
      <c r="S19" s="54"/>
      <c r="T19" s="54"/>
      <c r="U19" s="2"/>
      <c r="V19" s="3"/>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row>
    <row r="20" spans="1:79" ht="15">
      <c r="A20" s="54"/>
      <c r="B20" s="61" t="s">
        <v>357</v>
      </c>
      <c r="C20" s="54"/>
      <c r="D20" s="54"/>
      <c r="E20" s="54"/>
      <c r="F20" s="54"/>
      <c r="G20" s="54"/>
      <c r="H20" s="54"/>
      <c r="I20" s="54"/>
      <c r="J20" s="54"/>
      <c r="K20" s="54"/>
      <c r="L20" s="54"/>
      <c r="M20" s="54"/>
      <c r="N20" s="54"/>
      <c r="O20" s="54"/>
      <c r="P20" s="54"/>
      <c r="Q20" s="54"/>
      <c r="R20" s="54"/>
      <c r="S20" s="54"/>
      <c r="T20" s="54"/>
      <c r="U20" s="214"/>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6"/>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ht="15">
      <c r="A21" s="54"/>
      <c r="B21" s="61" t="s">
        <v>58</v>
      </c>
      <c r="C21" s="54"/>
      <c r="D21" s="54"/>
      <c r="E21" s="54"/>
      <c r="F21" s="54"/>
      <c r="G21" s="54"/>
      <c r="H21" s="54"/>
      <c r="I21" s="54"/>
      <c r="J21" s="54"/>
      <c r="K21" s="54"/>
      <c r="L21" s="54"/>
      <c r="M21" s="54"/>
      <c r="N21" s="54"/>
      <c r="O21" s="54"/>
      <c r="P21" s="54"/>
      <c r="Q21" s="54"/>
      <c r="R21" s="54"/>
      <c r="S21" s="54"/>
      <c r="T21" s="54"/>
      <c r="U21" s="214"/>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6"/>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row>
    <row r="22" spans="1:79" ht="15">
      <c r="A22" s="54"/>
      <c r="B22" s="61" t="s">
        <v>158</v>
      </c>
      <c r="C22" s="54"/>
      <c r="D22" s="54"/>
      <c r="E22" s="54"/>
      <c r="F22" s="54"/>
      <c r="G22" s="54"/>
      <c r="H22" s="54"/>
      <c r="I22" s="54"/>
      <c r="J22" s="54"/>
      <c r="K22" s="54"/>
      <c r="L22" s="54"/>
      <c r="M22" s="54"/>
      <c r="N22" s="54"/>
      <c r="O22" s="54"/>
      <c r="P22" s="54"/>
      <c r="Q22" s="54"/>
      <c r="R22" s="54"/>
      <c r="S22" s="54"/>
      <c r="T22" s="54"/>
      <c r="U22" s="214"/>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6"/>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row>
    <row r="23" spans="1:79" ht="14.25">
      <c r="A23" s="54"/>
      <c r="B23" s="54"/>
      <c r="C23" s="54"/>
      <c r="D23" s="54"/>
      <c r="E23" s="54"/>
      <c r="F23" s="54"/>
      <c r="G23" s="54"/>
      <c r="H23" s="54"/>
      <c r="I23" s="54"/>
      <c r="J23" s="54"/>
      <c r="K23" s="54"/>
      <c r="L23" s="54"/>
      <c r="M23" s="54"/>
      <c r="N23" s="54"/>
      <c r="O23" s="54"/>
      <c r="P23" s="54"/>
      <c r="Q23" s="54"/>
      <c r="R23" s="54"/>
      <c r="S23" s="54"/>
      <c r="T23" s="54"/>
      <c r="U23" s="2"/>
      <c r="V23" s="3"/>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row>
    <row r="24" spans="1:79" ht="15">
      <c r="A24" s="54"/>
      <c r="B24" s="61" t="s">
        <v>579</v>
      </c>
      <c r="C24" s="54"/>
      <c r="D24" s="54"/>
      <c r="E24" s="54"/>
      <c r="F24" s="54"/>
      <c r="G24" s="54"/>
      <c r="H24" s="54"/>
      <c r="I24" s="54"/>
      <c r="J24" s="54"/>
      <c r="K24" s="54"/>
      <c r="L24" s="54"/>
      <c r="M24" s="54"/>
      <c r="N24" s="54"/>
      <c r="O24" s="54"/>
      <c r="P24" s="54"/>
      <c r="Q24" s="54"/>
      <c r="R24" s="54"/>
      <c r="S24" s="54"/>
      <c r="T24" s="54"/>
      <c r="U24" s="2"/>
      <c r="V24" s="3"/>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row>
    <row r="25" spans="1:79" ht="4.5" customHeight="1">
      <c r="A25" s="54"/>
      <c r="B25" s="54"/>
      <c r="C25" s="54"/>
      <c r="D25" s="54"/>
      <c r="E25" s="54"/>
      <c r="F25" s="54"/>
      <c r="G25" s="54"/>
      <c r="H25" s="54"/>
      <c r="I25" s="54"/>
      <c r="J25" s="54"/>
      <c r="K25" s="54"/>
      <c r="L25" s="54"/>
      <c r="M25" s="54"/>
      <c r="N25" s="54"/>
      <c r="O25" s="54"/>
      <c r="P25" s="54"/>
      <c r="Q25" s="54"/>
      <c r="R25" s="54"/>
      <c r="S25" s="54"/>
      <c r="T25" s="54"/>
      <c r="U25" s="2"/>
      <c r="V25" s="3"/>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row>
    <row r="26" spans="1:79" ht="15">
      <c r="A26" s="54"/>
      <c r="B26" s="61" t="s">
        <v>357</v>
      </c>
      <c r="C26" s="54"/>
      <c r="D26" s="54"/>
      <c r="E26" s="54"/>
      <c r="F26" s="54"/>
      <c r="G26" s="54"/>
      <c r="H26" s="54"/>
      <c r="I26" s="54"/>
      <c r="J26" s="54"/>
      <c r="K26" s="54"/>
      <c r="L26" s="54"/>
      <c r="M26" s="54"/>
      <c r="N26" s="54"/>
      <c r="O26" s="54"/>
      <c r="P26" s="54"/>
      <c r="Q26" s="54"/>
      <c r="R26" s="54"/>
      <c r="S26" s="54"/>
      <c r="T26" s="54"/>
      <c r="U26" s="214"/>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6"/>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row>
    <row r="27" spans="1:79" ht="15">
      <c r="A27" s="54"/>
      <c r="B27" s="61" t="s">
        <v>58</v>
      </c>
      <c r="C27" s="54"/>
      <c r="D27" s="54"/>
      <c r="E27" s="54"/>
      <c r="F27" s="54"/>
      <c r="G27" s="54"/>
      <c r="H27" s="54"/>
      <c r="I27" s="54"/>
      <c r="J27" s="54"/>
      <c r="K27" s="54"/>
      <c r="L27" s="54"/>
      <c r="M27" s="54"/>
      <c r="N27" s="54"/>
      <c r="O27" s="54"/>
      <c r="P27" s="54"/>
      <c r="Q27" s="54"/>
      <c r="R27" s="54"/>
      <c r="S27" s="54"/>
      <c r="T27" s="54"/>
      <c r="U27" s="214"/>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6"/>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row>
    <row r="28" spans="1:79" ht="15">
      <c r="A28" s="54"/>
      <c r="B28" s="61" t="s">
        <v>158</v>
      </c>
      <c r="C28" s="54"/>
      <c r="D28" s="54"/>
      <c r="E28" s="54"/>
      <c r="F28" s="54"/>
      <c r="G28" s="54"/>
      <c r="H28" s="54"/>
      <c r="I28" s="54"/>
      <c r="J28" s="54"/>
      <c r="K28" s="54"/>
      <c r="L28" s="54"/>
      <c r="M28" s="54"/>
      <c r="N28" s="54"/>
      <c r="O28" s="54"/>
      <c r="P28" s="54"/>
      <c r="Q28" s="54"/>
      <c r="R28" s="54"/>
      <c r="S28" s="54"/>
      <c r="T28" s="54"/>
      <c r="U28" s="214"/>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6"/>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row>
    <row r="29" spans="1:79" ht="14.25">
      <c r="A29" s="54"/>
      <c r="B29" s="54"/>
      <c r="C29" s="54"/>
      <c r="D29" s="54"/>
      <c r="E29" s="54"/>
      <c r="F29" s="54"/>
      <c r="G29" s="54"/>
      <c r="H29" s="54"/>
      <c r="I29" s="54"/>
      <c r="J29" s="54"/>
      <c r="K29" s="54"/>
      <c r="L29" s="54"/>
      <c r="M29" s="54"/>
      <c r="N29" s="54"/>
      <c r="O29" s="54"/>
      <c r="P29" s="54"/>
      <c r="Q29" s="54"/>
      <c r="R29" s="54"/>
      <c r="S29" s="54"/>
      <c r="T29" s="54"/>
      <c r="U29" s="2"/>
      <c r="V29" s="3"/>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row>
    <row r="30" spans="1:79" ht="14.25">
      <c r="A30" s="54"/>
      <c r="B30" s="54"/>
      <c r="C30" s="54"/>
      <c r="D30" s="54"/>
      <c r="E30" s="54"/>
      <c r="F30" s="54"/>
      <c r="G30" s="54"/>
      <c r="H30" s="54"/>
      <c r="I30" s="54"/>
      <c r="J30" s="54"/>
      <c r="K30" s="54"/>
      <c r="L30" s="54"/>
      <c r="M30" s="54"/>
      <c r="N30" s="54"/>
      <c r="O30" s="54"/>
      <c r="P30" s="54"/>
      <c r="Q30" s="54"/>
      <c r="R30" s="54"/>
      <c r="S30" s="54"/>
      <c r="T30" s="54"/>
      <c r="U30" s="2"/>
      <c r="V30" s="3"/>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row>
  </sheetData>
  <sheetProtection selectLockedCells="1"/>
  <mergeCells count="10">
    <mergeCell ref="U26:BA26"/>
    <mergeCell ref="U27:BA27"/>
    <mergeCell ref="U28:BA28"/>
    <mergeCell ref="U10:BA10"/>
    <mergeCell ref="U20:BA20"/>
    <mergeCell ref="U21:BA21"/>
    <mergeCell ref="U22:BA22"/>
    <mergeCell ref="U11:BA11"/>
    <mergeCell ref="U16:BA16"/>
    <mergeCell ref="U15:BA15"/>
  </mergeCells>
  <printOptions/>
  <pageMargins left="0.5905511811023623" right="0.5905511811023623" top="0.3937007874015748" bottom="0.5905511811023623" header="0.5118110236220472" footer="0.4724409448818898"/>
  <pageSetup horizontalDpi="600" verticalDpi="600" orientation="landscape" paperSize="9" r:id="rId3"/>
  <headerFooter alignWithMargins="0">
    <oddFooter>&amp;R&amp;9&amp;P/&amp;N</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indexed="48"/>
  </sheetPr>
  <dimension ref="A1:P37"/>
  <sheetViews>
    <sheetView zoomScalePageLayoutView="0" workbookViewId="0" topLeftCell="A1">
      <selection activeCell="BL29" sqref="BL29"/>
    </sheetView>
  </sheetViews>
  <sheetFormatPr defaultColWidth="11.421875" defaultRowHeight="12.75"/>
  <cols>
    <col min="1" max="1" width="27.140625" style="0" bestFit="1" customWidth="1"/>
  </cols>
  <sheetData>
    <row r="1" spans="1:10" ht="12.75">
      <c r="A1" s="1" t="s">
        <v>19</v>
      </c>
      <c r="B1" s="1" t="s">
        <v>141</v>
      </c>
      <c r="C1" s="1" t="s">
        <v>142</v>
      </c>
      <c r="D1" s="1" t="s">
        <v>143</v>
      </c>
      <c r="E1" s="1" t="s">
        <v>65</v>
      </c>
      <c r="F1" s="1" t="s">
        <v>144</v>
      </c>
      <c r="G1" s="1" t="s">
        <v>148</v>
      </c>
      <c r="H1" s="1" t="s">
        <v>149</v>
      </c>
      <c r="I1" s="1" t="s">
        <v>157</v>
      </c>
      <c r="J1" s="1" t="s">
        <v>40</v>
      </c>
    </row>
    <row r="2" spans="1:12" s="16" customFormat="1" ht="12.75">
      <c r="A2" s="80" t="str">
        <f>CONCATENATE(F2,"-",B2,"-",C2,"-",D2,"-",G2,"-",H2)</f>
        <v>2016-NVx-KA-KA-KA-KA</v>
      </c>
      <c r="B2" s="50" t="s">
        <v>84</v>
      </c>
      <c r="C2" s="16" t="str">
        <f>LOOKUP(F17,B10:B16,C10:C16)</f>
        <v>KA</v>
      </c>
      <c r="D2" s="16" t="str">
        <f>IF(ISBLANK(Fragebogen!AR10),"KA",Fragebogen!AR10)</f>
        <v>KA</v>
      </c>
      <c r="E2" s="50">
        <v>2015</v>
      </c>
      <c r="F2" s="50">
        <v>2016</v>
      </c>
      <c r="G2" s="16" t="str">
        <f>LOOKUP(O25,I16:I24,J16:J24)</f>
        <v>KA</v>
      </c>
      <c r="H2" s="16" t="str">
        <f>LOOKUP(N14,J7:J13,K7:K13)</f>
        <v>KA</v>
      </c>
      <c r="I2" s="16" t="str">
        <f>IF(Fragebogen!AL23="","KA",Fragebogen!AL23)</f>
        <v>KA</v>
      </c>
      <c r="J2" t="str">
        <f>IF(ISBLANK(Fragebogen!K10),"KA",Fragebogen!K10)</f>
        <v>KA</v>
      </c>
      <c r="K2" s="81" t="s">
        <v>29</v>
      </c>
      <c r="L2" s="50" t="s">
        <v>80</v>
      </c>
    </row>
    <row r="4" ht="12.75">
      <c r="B4" t="s">
        <v>123</v>
      </c>
    </row>
    <row r="5" spans="1:10" ht="12.75">
      <c r="A5" s="40">
        <v>1</v>
      </c>
      <c r="B5" s="40">
        <v>2</v>
      </c>
      <c r="C5" s="40">
        <v>3</v>
      </c>
      <c r="D5" s="40">
        <v>4</v>
      </c>
      <c r="E5" s="40">
        <v>5</v>
      </c>
      <c r="F5" s="40">
        <v>6</v>
      </c>
      <c r="G5" s="40">
        <v>7</v>
      </c>
      <c r="H5" s="40">
        <v>8</v>
      </c>
      <c r="I5" s="40">
        <v>9</v>
      </c>
      <c r="J5" s="40">
        <v>10</v>
      </c>
    </row>
    <row r="6" spans="1:10" ht="12.75">
      <c r="A6" s="41">
        <v>1</v>
      </c>
      <c r="B6" s="41">
        <v>2</v>
      </c>
      <c r="C6" s="41">
        <v>3</v>
      </c>
      <c r="D6" s="41">
        <v>4</v>
      </c>
      <c r="E6" s="41">
        <v>5</v>
      </c>
      <c r="F6" s="41">
        <v>6</v>
      </c>
      <c r="G6" s="41">
        <v>7</v>
      </c>
      <c r="H6" s="41">
        <v>8</v>
      </c>
      <c r="I6" s="41">
        <v>9</v>
      </c>
      <c r="J6" s="41">
        <v>10</v>
      </c>
    </row>
    <row r="7" spans="10:15" ht="12.75">
      <c r="J7" s="6">
        <v>1</v>
      </c>
      <c r="K7" s="22" t="s">
        <v>91</v>
      </c>
      <c r="L7" s="20" t="s">
        <v>51</v>
      </c>
      <c r="M7" s="7"/>
      <c r="N7" s="7">
        <f>IF(ISBLANK(Fragebogen!AB24),0,1)</f>
        <v>0</v>
      </c>
      <c r="O7" s="8" t="b">
        <f>ISBLANK(Fragebogen!AB24)</f>
        <v>1</v>
      </c>
    </row>
    <row r="8" spans="10:15" ht="12.75">
      <c r="J8" s="9">
        <v>2</v>
      </c>
      <c r="K8" s="23" t="s">
        <v>92</v>
      </c>
      <c r="L8" s="4" t="s">
        <v>53</v>
      </c>
      <c r="M8" s="11"/>
      <c r="N8" s="11">
        <f>IF(ISBLANK(Fragebogen!AB25),0,2)</f>
        <v>0</v>
      </c>
      <c r="O8" s="12" t="b">
        <f>ISBLANK(Fragebogen!AB25)</f>
        <v>1</v>
      </c>
    </row>
    <row r="9" spans="10:15" ht="12.75">
      <c r="J9" s="9">
        <v>3</v>
      </c>
      <c r="K9" s="23" t="s">
        <v>93</v>
      </c>
      <c r="L9" s="4" t="s">
        <v>54</v>
      </c>
      <c r="M9" s="11"/>
      <c r="N9" s="11">
        <f>IF(ISBLANK(Fragebogen!AB26),0,3)</f>
        <v>0</v>
      </c>
      <c r="O9" s="12" t="b">
        <f>ISBLANK(Fragebogen!AB26)</f>
        <v>1</v>
      </c>
    </row>
    <row r="10" spans="2:15" ht="12.75">
      <c r="B10" s="6">
        <v>1</v>
      </c>
      <c r="C10" s="51" t="s">
        <v>20</v>
      </c>
      <c r="D10" s="52" t="s">
        <v>83</v>
      </c>
      <c r="E10" s="7"/>
      <c r="F10" s="7">
        <f>IF(ISBLANK(Fragebogen!BB14),0,B10)</f>
        <v>0</v>
      </c>
      <c r="G10" s="8" t="b">
        <f>ISBLANK(Fragebogen!BB14)</f>
        <v>1</v>
      </c>
      <c r="J10" s="9">
        <v>4</v>
      </c>
      <c r="K10" s="23" t="s">
        <v>94</v>
      </c>
      <c r="L10" s="4" t="s">
        <v>87</v>
      </c>
      <c r="M10" s="11"/>
      <c r="N10" s="11">
        <f>IF(ISBLANK(Fragebogen!AB27),0,4)</f>
        <v>0</v>
      </c>
      <c r="O10" s="12" t="b">
        <f>ISBLANK(Fragebogen!AB27)</f>
        <v>1</v>
      </c>
    </row>
    <row r="11" spans="2:15" ht="12.75">
      <c r="B11" s="9">
        <v>2</v>
      </c>
      <c r="C11" s="53" t="s">
        <v>21</v>
      </c>
      <c r="D11" s="49" t="s">
        <v>22</v>
      </c>
      <c r="E11" s="11"/>
      <c r="F11" s="11">
        <f>IF(ISBLANK(Fragebogen!BB15),0,B11)</f>
        <v>0</v>
      </c>
      <c r="G11" s="12" t="b">
        <f>ISBLANK(Fragebogen!BB15)</f>
        <v>1</v>
      </c>
      <c r="J11" s="9">
        <v>5</v>
      </c>
      <c r="K11" s="23" t="s">
        <v>95</v>
      </c>
      <c r="L11" s="4" t="s">
        <v>159</v>
      </c>
      <c r="M11" s="11"/>
      <c r="N11" s="11">
        <f>IF(ISBLANK(Fragebogen!AB28),0,5)</f>
        <v>0</v>
      </c>
      <c r="O11" s="12" t="b">
        <f>ISBLANK(Fragebogen!AB28)</f>
        <v>1</v>
      </c>
    </row>
    <row r="12" spans="2:15" ht="12.75">
      <c r="B12" s="9">
        <v>3</v>
      </c>
      <c r="C12" s="53" t="s">
        <v>23</v>
      </c>
      <c r="D12" s="49" t="s">
        <v>82</v>
      </c>
      <c r="E12" s="11"/>
      <c r="F12" s="11">
        <f>IF(ISBLANK(Fragebogen!BB16),0,B12)</f>
        <v>0</v>
      </c>
      <c r="G12" s="12" t="b">
        <f>ISBLANK(Fragebogen!BB16)</f>
        <v>1</v>
      </c>
      <c r="J12" s="9">
        <v>6</v>
      </c>
      <c r="K12" s="21" t="s">
        <v>90</v>
      </c>
      <c r="L12" s="10" t="s">
        <v>146</v>
      </c>
      <c r="M12" s="11"/>
      <c r="N12" s="11">
        <f>IF(SUM(N7:N11)=0,6,0)</f>
        <v>6</v>
      </c>
      <c r="O12" s="12"/>
    </row>
    <row r="13" spans="2:15" ht="12.75">
      <c r="B13" s="9">
        <v>4</v>
      </c>
      <c r="C13" s="53" t="s">
        <v>24</v>
      </c>
      <c r="D13" s="49" t="s">
        <v>81</v>
      </c>
      <c r="E13" s="11"/>
      <c r="F13" s="11">
        <f>IF(ISBLANK(Fragebogen!BB17),0,B13)</f>
        <v>0</v>
      </c>
      <c r="G13" s="12" t="b">
        <f>ISBLANK(Fragebogen!BB17)</f>
        <v>1</v>
      </c>
      <c r="J13" s="9">
        <v>7</v>
      </c>
      <c r="K13" s="21" t="s">
        <v>147</v>
      </c>
      <c r="L13" s="10" t="s">
        <v>147</v>
      </c>
      <c r="M13" s="11"/>
      <c r="N13" s="11">
        <f>IF(O14&gt;1,J13,0)</f>
        <v>0</v>
      </c>
      <c r="O13" s="12"/>
    </row>
    <row r="14" spans="2:15" ht="12.75">
      <c r="B14" s="9">
        <v>5</v>
      </c>
      <c r="C14" s="53" t="s">
        <v>25</v>
      </c>
      <c r="D14" s="49" t="s">
        <v>26</v>
      </c>
      <c r="E14" s="11"/>
      <c r="F14" s="11">
        <f>IF(ISBLANK(Fragebogen!BB18),0,B14)</f>
        <v>0</v>
      </c>
      <c r="G14" s="12" t="b">
        <f>ISBLANK(Fragebogen!BB18)</f>
        <v>1</v>
      </c>
      <c r="J14" s="13"/>
      <c r="K14" s="14"/>
      <c r="L14" s="14"/>
      <c r="M14" s="14"/>
      <c r="N14" s="14">
        <f>IF(O14&gt;1,J13,SUM(N7:N12))</f>
        <v>6</v>
      </c>
      <c r="O14" s="15">
        <f>COUNTIF(O7:O11,FALSE)</f>
        <v>0</v>
      </c>
    </row>
    <row r="15" spans="2:7" ht="12.75">
      <c r="B15" s="9">
        <v>14</v>
      </c>
      <c r="C15" s="53" t="s">
        <v>90</v>
      </c>
      <c r="D15" s="49"/>
      <c r="E15" s="11"/>
      <c r="F15" s="11">
        <f>IF(SUM(F10:F14)=0,B15,0)</f>
        <v>14</v>
      </c>
      <c r="G15" s="12"/>
    </row>
    <row r="16" spans="2:16" ht="12.75">
      <c r="B16" s="17">
        <v>15</v>
      </c>
      <c r="C16" s="53" t="s">
        <v>147</v>
      </c>
      <c r="D16" s="49" t="s">
        <v>147</v>
      </c>
      <c r="E16" s="11"/>
      <c r="F16" s="11">
        <f>IF(G17&gt;1,B16,0)</f>
        <v>0</v>
      </c>
      <c r="G16" s="12"/>
      <c r="I16" s="6">
        <v>1</v>
      </c>
      <c r="J16" s="19" t="s">
        <v>150</v>
      </c>
      <c r="K16" s="20" t="s">
        <v>161</v>
      </c>
      <c r="L16" s="7"/>
      <c r="M16" s="7"/>
      <c r="N16" s="7"/>
      <c r="O16" s="7">
        <f>IF(ISBLANK(Fragebogen!AB14),0,1)</f>
        <v>0</v>
      </c>
      <c r="P16" s="8" t="b">
        <f>ISBLANK(Fragebogen!AB14)</f>
        <v>1</v>
      </c>
    </row>
    <row r="17" spans="2:16" ht="12.75">
      <c r="B17" s="9"/>
      <c r="C17" s="11"/>
      <c r="D17" s="11"/>
      <c r="E17" s="11"/>
      <c r="F17" s="11">
        <f>IF(G17&gt;1,15,SUM(F10:F15))</f>
        <v>14</v>
      </c>
      <c r="G17" s="12">
        <f>COUNTIF(G10:G14,FALSE)</f>
        <v>0</v>
      </c>
      <c r="I17" s="9">
        <v>2</v>
      </c>
      <c r="J17" s="21" t="s">
        <v>151</v>
      </c>
      <c r="K17" s="4" t="s">
        <v>162</v>
      </c>
      <c r="L17" s="11"/>
      <c r="M17" s="11"/>
      <c r="N17" s="11"/>
      <c r="O17" s="11">
        <f>IF(ISBLANK(Fragebogen!AB15),0,2)</f>
        <v>0</v>
      </c>
      <c r="P17" s="12" t="b">
        <f>ISBLANK(Fragebogen!AB15)</f>
        <v>1</v>
      </c>
    </row>
    <row r="18" spans="2:16" ht="12.75">
      <c r="B18" s="13" t="s">
        <v>27</v>
      </c>
      <c r="C18" s="14"/>
      <c r="D18" s="14"/>
      <c r="E18" s="18">
        <f>LOOKUP(F17,B10:B228,D10:D15)</f>
        <v>0</v>
      </c>
      <c r="F18" s="14"/>
      <c r="G18" s="15"/>
      <c r="I18" s="9">
        <v>3</v>
      </c>
      <c r="J18" s="21" t="s">
        <v>152</v>
      </c>
      <c r="K18" s="4" t="s">
        <v>163</v>
      </c>
      <c r="L18" s="11"/>
      <c r="M18" s="11"/>
      <c r="N18" s="11"/>
      <c r="O18" s="11">
        <f>IF(ISBLANK(Fragebogen!AB16),0,3)</f>
        <v>0</v>
      </c>
      <c r="P18" s="12" t="b">
        <f>ISBLANK(Fragebogen!AB16)</f>
        <v>1</v>
      </c>
    </row>
    <row r="19" spans="9:16" ht="12.75">
      <c r="I19" s="9">
        <v>4</v>
      </c>
      <c r="J19" s="21" t="s">
        <v>153</v>
      </c>
      <c r="K19" s="4" t="s">
        <v>164</v>
      </c>
      <c r="L19" s="11"/>
      <c r="M19" s="11"/>
      <c r="N19" s="11"/>
      <c r="O19" s="11">
        <f>IF(ISBLANK(Fragebogen!AB17),0,4)</f>
        <v>0</v>
      </c>
      <c r="P19" s="12" t="b">
        <f>ISBLANK(Fragebogen!AB17)</f>
        <v>1</v>
      </c>
    </row>
    <row r="20" spans="9:16" ht="12.75">
      <c r="I20" s="9">
        <v>5</v>
      </c>
      <c r="J20" s="21" t="s">
        <v>154</v>
      </c>
      <c r="K20" s="4" t="s">
        <v>165</v>
      </c>
      <c r="L20" s="11"/>
      <c r="M20" s="11"/>
      <c r="N20" s="11"/>
      <c r="O20" s="11">
        <f>IF(ISBLANK(Fragebogen!AB18),0,5)</f>
        <v>0</v>
      </c>
      <c r="P20" s="12" t="b">
        <f>ISBLANK(Fragebogen!AB18)</f>
        <v>1</v>
      </c>
    </row>
    <row r="21" spans="2:16" ht="12.75">
      <c r="B21" s="35" t="s">
        <v>101</v>
      </c>
      <c r="C21" s="36"/>
      <c r="D21" s="24" t="s">
        <v>84</v>
      </c>
      <c r="E21" s="7">
        <f>IF($B$2=Datenfeld1!D21,F21,0)</f>
        <v>1</v>
      </c>
      <c r="F21" s="8">
        <v>1</v>
      </c>
      <c r="I21" s="9">
        <v>6</v>
      </c>
      <c r="J21" s="21" t="s">
        <v>155</v>
      </c>
      <c r="K21" s="4" t="s">
        <v>166</v>
      </c>
      <c r="L21" s="11"/>
      <c r="M21" s="11"/>
      <c r="N21" s="11"/>
      <c r="O21" s="11">
        <f>IF(ISBLANK(Fragebogen!AB19),0,6)</f>
        <v>0</v>
      </c>
      <c r="P21" s="12" t="b">
        <f>ISBLANK(Fragebogen!AB19)</f>
        <v>1</v>
      </c>
    </row>
    <row r="22" spans="2:16" ht="12.75">
      <c r="B22" s="37" t="s">
        <v>85</v>
      </c>
      <c r="C22" s="38"/>
      <c r="D22" s="26" t="s">
        <v>96</v>
      </c>
      <c r="E22" s="7">
        <f>IF($B$2=Datenfeld1!D22,F22,0)</f>
        <v>0</v>
      </c>
      <c r="F22" s="12">
        <v>2</v>
      </c>
      <c r="I22" s="9">
        <v>7</v>
      </c>
      <c r="J22" s="21" t="s">
        <v>156</v>
      </c>
      <c r="K22" s="4" t="s">
        <v>52</v>
      </c>
      <c r="L22" s="11"/>
      <c r="M22" s="11"/>
      <c r="N22" s="11"/>
      <c r="O22" s="11">
        <f>IF(ISBLANK(Fragebogen!AB20),0,7)</f>
        <v>0</v>
      </c>
      <c r="P22" s="12" t="b">
        <f>ISBLANK(Fragebogen!AB20)</f>
        <v>1</v>
      </c>
    </row>
    <row r="23" spans="2:16" ht="12.75">
      <c r="B23" s="25" t="s">
        <v>62</v>
      </c>
      <c r="C23" s="25"/>
      <c r="D23" s="27" t="s">
        <v>97</v>
      </c>
      <c r="E23" s="7">
        <f>IF($B$2=Datenfeld1!D23,F23,0)</f>
        <v>0</v>
      </c>
      <c r="F23" s="12">
        <v>3</v>
      </c>
      <c r="I23" s="9">
        <v>8</v>
      </c>
      <c r="J23" s="21" t="s">
        <v>90</v>
      </c>
      <c r="K23" s="10" t="s">
        <v>146</v>
      </c>
      <c r="L23" s="11"/>
      <c r="M23" s="11"/>
      <c r="N23" s="11"/>
      <c r="O23" s="11">
        <f>IF(SUM(O16:O22)=0,8,0)</f>
        <v>8</v>
      </c>
      <c r="P23" s="12"/>
    </row>
    <row r="24" spans="2:16" ht="12.75">
      <c r="B24" s="28" t="s">
        <v>102</v>
      </c>
      <c r="C24" s="28"/>
      <c r="D24" s="26" t="s">
        <v>98</v>
      </c>
      <c r="E24" s="7">
        <f>IF($B$2=Datenfeld1!D24,F24,0)</f>
        <v>0</v>
      </c>
      <c r="F24" s="12">
        <v>4</v>
      </c>
      <c r="I24" s="9">
        <v>9</v>
      </c>
      <c r="J24" s="21" t="s">
        <v>147</v>
      </c>
      <c r="K24" s="10" t="s">
        <v>147</v>
      </c>
      <c r="L24" s="11"/>
      <c r="M24" s="11"/>
      <c r="N24" s="11"/>
      <c r="O24" s="11">
        <f>IF(P25&gt;1,I24,0)</f>
        <v>0</v>
      </c>
      <c r="P24" s="12"/>
    </row>
    <row r="25" spans="2:16" ht="12.75">
      <c r="B25" s="29" t="s">
        <v>103</v>
      </c>
      <c r="C25" s="29"/>
      <c r="D25" s="26" t="s">
        <v>99</v>
      </c>
      <c r="E25" s="7">
        <f>IF($B$2=Datenfeld1!D25,F25,0)</f>
        <v>0</v>
      </c>
      <c r="F25" s="12">
        <v>5</v>
      </c>
      <c r="I25" s="13"/>
      <c r="J25" s="14"/>
      <c r="K25" s="14"/>
      <c r="L25" s="14"/>
      <c r="M25" s="14"/>
      <c r="N25" s="14"/>
      <c r="O25" s="14">
        <f>IF(P25&gt;1,I24,SUM(O16:O23))</f>
        <v>8</v>
      </c>
      <c r="P25" s="15">
        <f>COUNTIF(P16:P22,FALSE)</f>
        <v>0</v>
      </c>
    </row>
    <row r="26" spans="2:6" ht="12.75">
      <c r="B26" s="30" t="s">
        <v>104</v>
      </c>
      <c r="C26" s="30"/>
      <c r="D26" s="31" t="s">
        <v>145</v>
      </c>
      <c r="E26" s="7">
        <f>IF($B$2=Datenfeld1!D26,F26,0)</f>
        <v>0</v>
      </c>
      <c r="F26" s="12">
        <v>6</v>
      </c>
    </row>
    <row r="27" spans="2:6" ht="12.75">
      <c r="B27" s="32" t="s">
        <v>105</v>
      </c>
      <c r="C27" s="32"/>
      <c r="D27" s="33" t="s">
        <v>106</v>
      </c>
      <c r="E27" s="7">
        <f>IF($B$2=Datenfeld1!D27,F27,0)</f>
        <v>0</v>
      </c>
      <c r="F27" s="12">
        <v>7</v>
      </c>
    </row>
    <row r="28" spans="2:6" ht="12.75">
      <c r="B28" s="30" t="s">
        <v>107</v>
      </c>
      <c r="C28" s="30"/>
      <c r="D28" s="30" t="s">
        <v>108</v>
      </c>
      <c r="E28" s="7">
        <f>IF($B$2=Datenfeld1!D28,F28,0)</f>
        <v>0</v>
      </c>
      <c r="F28" s="12">
        <v>8</v>
      </c>
    </row>
    <row r="29" spans="2:6" ht="12.75">
      <c r="B29" s="32" t="s">
        <v>109</v>
      </c>
      <c r="C29" s="32"/>
      <c r="D29" s="32" t="s">
        <v>110</v>
      </c>
      <c r="E29" s="7">
        <f>IF($B$2=Datenfeld1!D29,F29,0)</f>
        <v>0</v>
      </c>
      <c r="F29" s="12">
        <v>9</v>
      </c>
    </row>
    <row r="30" spans="2:6" ht="12.75">
      <c r="B30" s="30" t="s">
        <v>111</v>
      </c>
      <c r="C30" s="30"/>
      <c r="D30" s="31" t="s">
        <v>112</v>
      </c>
      <c r="E30" s="7">
        <f>IF($B$2=Datenfeld1!D30,F30,0)</f>
        <v>0</v>
      </c>
      <c r="F30" s="12">
        <v>10</v>
      </c>
    </row>
    <row r="31" spans="2:6" ht="12.75">
      <c r="B31" s="32" t="s">
        <v>113</v>
      </c>
      <c r="C31" s="32"/>
      <c r="D31" s="33" t="s">
        <v>114</v>
      </c>
      <c r="E31" s="7">
        <f>IF($B$2=Datenfeld1!D31,F31,0)</f>
        <v>0</v>
      </c>
      <c r="F31" s="12">
        <v>11</v>
      </c>
    </row>
    <row r="32" spans="2:6" ht="12.75">
      <c r="B32" s="30" t="s">
        <v>115</v>
      </c>
      <c r="C32" s="30"/>
      <c r="D32" s="31" t="s">
        <v>116</v>
      </c>
      <c r="E32" s="7">
        <f>IF($B$2=Datenfeld1!D32,F32,0)</f>
        <v>0</v>
      </c>
      <c r="F32" s="12">
        <v>12</v>
      </c>
    </row>
    <row r="33" spans="2:6" ht="12.75">
      <c r="B33" s="32" t="s">
        <v>117</v>
      </c>
      <c r="C33" s="32"/>
      <c r="D33" s="33" t="s">
        <v>118</v>
      </c>
      <c r="E33" s="7">
        <f>IF($B$2=Datenfeld1!D33,F33,0)</f>
        <v>0</v>
      </c>
      <c r="F33" s="12">
        <v>13</v>
      </c>
    </row>
    <row r="34" spans="2:6" ht="12.75">
      <c r="B34" s="30" t="s">
        <v>119</v>
      </c>
      <c r="C34" s="30"/>
      <c r="D34" s="30" t="s">
        <v>120</v>
      </c>
      <c r="E34" s="7">
        <f>IF($B$2=Datenfeld1!D34,F34,0)</f>
        <v>0</v>
      </c>
      <c r="F34" s="12">
        <v>14</v>
      </c>
    </row>
    <row r="35" spans="2:6" ht="12.75">
      <c r="B35" s="34" t="s">
        <v>121</v>
      </c>
      <c r="C35" s="34"/>
      <c r="D35" s="34" t="s">
        <v>100</v>
      </c>
      <c r="E35" s="7">
        <f>IF($B$2=Datenfeld1!D35,F35,0)</f>
        <v>0</v>
      </c>
      <c r="F35" s="12">
        <v>15</v>
      </c>
    </row>
    <row r="36" spans="2:6" ht="12.75">
      <c r="B36" s="9"/>
      <c r="C36" s="11"/>
      <c r="D36" s="11"/>
      <c r="E36" s="11">
        <f>SUM(E21:E35)</f>
        <v>1</v>
      </c>
      <c r="F36" s="12"/>
    </row>
    <row r="37" spans="2:6" ht="12.75">
      <c r="B37" s="39" t="s">
        <v>122</v>
      </c>
      <c r="C37" s="14" t="str">
        <f>LOOKUP(E36,F21:F35,B21:B35)</f>
        <v>NORDMETALL</v>
      </c>
      <c r="D37" s="14"/>
      <c r="E37" s="14"/>
      <c r="F37" s="15"/>
    </row>
  </sheetData>
  <sheetProtection/>
  <printOptions/>
  <pageMargins left="0.787401575" right="0.787401575" top="0.984251969" bottom="0.984251969"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8"/>
  </sheetPr>
  <dimension ref="A1:A1"/>
  <sheetViews>
    <sheetView zoomScalePageLayoutView="0" workbookViewId="0" topLeftCell="A1">
      <selection activeCell="BL29" sqref="BL29"/>
    </sheetView>
  </sheetViews>
  <sheetFormatPr defaultColWidth="11.421875" defaultRowHeight="12.75"/>
  <cols>
    <col min="1" max="1" width="27.140625" style="0" bestFit="1" customWidth="1"/>
  </cols>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48"/>
  </sheetPr>
  <dimension ref="A1:E18"/>
  <sheetViews>
    <sheetView zoomScalePageLayoutView="0" workbookViewId="0" topLeftCell="A1">
      <selection activeCell="BL29" sqref="BL29"/>
    </sheetView>
  </sheetViews>
  <sheetFormatPr defaultColWidth="11.421875" defaultRowHeight="12.75"/>
  <sheetData>
    <row r="1" spans="1:5" ht="12.75">
      <c r="A1" s="1" t="s">
        <v>19</v>
      </c>
      <c r="B1" s="1" t="s">
        <v>271</v>
      </c>
      <c r="C1" s="1" t="s">
        <v>272</v>
      </c>
      <c r="D1" s="1" t="s">
        <v>273</v>
      </c>
      <c r="E1" s="151" t="s">
        <v>477</v>
      </c>
    </row>
    <row r="2" spans="1:5" ht="12.75">
      <c r="A2" t="str">
        <f>Datenfeld1!A2</f>
        <v>2016-NVx-KA-KA-KA-KA</v>
      </c>
      <c r="B2" t="str">
        <f>IF(B4="","KA",B4)</f>
        <v>KA</v>
      </c>
      <c r="C2" t="str">
        <f>IF(C4="","KA",C4)</f>
        <v>KA</v>
      </c>
      <c r="D2" t="str">
        <f>IF(D4="","KA",D4)</f>
        <v>KA</v>
      </c>
      <c r="E2" t="str">
        <f>IF(E4="","KA",E4)</f>
        <v>KA</v>
      </c>
    </row>
    <row r="4" spans="2:5" ht="12.75">
      <c r="B4" s="43">
        <f>IF(Fragebogen!BH35="","",Fragebogen!BH35)</f>
      </c>
      <c r="C4" s="43">
        <f>IF(Fragebogen!BH36="","",Fragebogen!BH36)</f>
      </c>
      <c r="D4" s="43">
        <f>IF(Fragebogen!BH37="","",Fragebogen!BH37)</f>
      </c>
      <c r="E4" s="43">
        <f>IF(Fragebogen!S51="","",Fragebogen!S51)</f>
      </c>
    </row>
    <row r="7" spans="1:5" ht="12.75">
      <c r="A7" s="40">
        <v>11</v>
      </c>
      <c r="B7" s="40">
        <v>12</v>
      </c>
      <c r="C7" s="40">
        <v>13</v>
      </c>
      <c r="D7" s="40">
        <v>14</v>
      </c>
      <c r="E7" s="40">
        <v>15</v>
      </c>
    </row>
    <row r="8" spans="2:5" ht="12.75">
      <c r="B8" s="41">
        <v>1</v>
      </c>
      <c r="C8" s="41">
        <v>2</v>
      </c>
      <c r="D8" s="41">
        <v>3</v>
      </c>
      <c r="E8" s="41">
        <v>4</v>
      </c>
    </row>
    <row r="14" ht="12.75">
      <c r="D14" s="71"/>
    </row>
    <row r="16" ht="12.75">
      <c r="D16" s="71"/>
    </row>
    <row r="18" ht="12.75">
      <c r="D18" s="71"/>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tabColor indexed="48"/>
  </sheetPr>
  <dimension ref="A1:A1"/>
  <sheetViews>
    <sheetView zoomScalePageLayoutView="0" workbookViewId="0" topLeftCell="A1">
      <selection activeCell="BL29" sqref="BL29"/>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tabColor indexed="48"/>
  </sheetPr>
  <dimension ref="A1:I8"/>
  <sheetViews>
    <sheetView zoomScalePageLayoutView="0" workbookViewId="0" topLeftCell="A1">
      <selection activeCell="BL29" sqref="BL29"/>
    </sheetView>
  </sheetViews>
  <sheetFormatPr defaultColWidth="11.421875" defaultRowHeight="12.75"/>
  <cols>
    <col min="1" max="1" width="23.57421875" style="0" customWidth="1"/>
    <col min="2" max="2" width="13.421875" style="0" bestFit="1" customWidth="1"/>
    <col min="3" max="3" width="12.7109375" style="0" bestFit="1" customWidth="1"/>
    <col min="4" max="4" width="13.421875" style="0" bestFit="1" customWidth="1"/>
    <col min="5" max="5" width="12.7109375" style="0" bestFit="1" customWidth="1"/>
    <col min="6" max="6" width="13.421875" style="0" bestFit="1" customWidth="1"/>
    <col min="7" max="7" width="12.7109375" style="0" bestFit="1" customWidth="1"/>
    <col min="8" max="8" width="13.421875" style="0" bestFit="1" customWidth="1"/>
    <col min="9" max="9" width="12.7109375" style="0" bestFit="1" customWidth="1"/>
  </cols>
  <sheetData>
    <row r="1" spans="1:9" ht="12.75">
      <c r="A1" s="1" t="s">
        <v>19</v>
      </c>
      <c r="B1" s="1" t="s">
        <v>599</v>
      </c>
      <c r="C1" s="1" t="s">
        <v>600</v>
      </c>
      <c r="D1" s="1" t="s">
        <v>601</v>
      </c>
      <c r="E1" s="1" t="s">
        <v>602</v>
      </c>
      <c r="F1" s="1" t="s">
        <v>603</v>
      </c>
      <c r="G1" s="1" t="s">
        <v>604</v>
      </c>
      <c r="H1" s="1" t="s">
        <v>605</v>
      </c>
      <c r="I1" s="1" t="s">
        <v>606</v>
      </c>
    </row>
    <row r="2" spans="1:9" ht="12.75">
      <c r="A2" s="176" t="str">
        <f>Datenfeld1!A2</f>
        <v>2016-NVx-KA-KA-KA-KA</v>
      </c>
      <c r="B2" t="str">
        <f>IF(B4="","KA",B4)</f>
        <v>KA</v>
      </c>
      <c r="C2" t="str">
        <f aca="true" t="shared" si="0" ref="C2:I2">IF(C4="","KA",C4)</f>
        <v>KA</v>
      </c>
      <c r="D2" t="str">
        <f t="shared" si="0"/>
        <v>KA</v>
      </c>
      <c r="E2" t="str">
        <f t="shared" si="0"/>
        <v>KA</v>
      </c>
      <c r="F2" t="str">
        <f t="shared" si="0"/>
        <v>KA</v>
      </c>
      <c r="G2" t="str">
        <f t="shared" si="0"/>
        <v>KA</v>
      </c>
      <c r="H2" t="str">
        <f t="shared" si="0"/>
        <v>KA</v>
      </c>
      <c r="I2" t="str">
        <f t="shared" si="0"/>
        <v>KA</v>
      </c>
    </row>
    <row r="4" spans="2:9" ht="12.75">
      <c r="B4" s="177">
        <f>IF(Fragebogen!BH47="","",Fragebogen!BH47)</f>
      </c>
      <c r="C4" s="177">
        <f>IF(Fragebogen!BS47="","",Fragebogen!BS47)</f>
      </c>
      <c r="D4" s="177">
        <f>IF(Fragebogen!BH46="","",Fragebogen!BH46)</f>
      </c>
      <c r="E4" s="177">
        <f>IF(Fragebogen!BS46="","",Fragebogen!BS46)</f>
      </c>
      <c r="F4" s="177">
        <f>IF(Fragebogen!BH45="","",Fragebogen!BH45)</f>
      </c>
      <c r="G4" s="177">
        <f>IF(Fragebogen!BS45="","",Fragebogen!BS45)</f>
      </c>
      <c r="H4" s="177">
        <f>IF(Fragebogen!BH44="","",Fragebogen!BH44)</f>
      </c>
      <c r="I4" s="177">
        <f>IF(Fragebogen!BS44="","",Fragebogen!BS44)</f>
      </c>
    </row>
    <row r="7" spans="2:9" ht="12.75">
      <c r="B7" s="40">
        <v>136</v>
      </c>
      <c r="C7" s="40">
        <v>137</v>
      </c>
      <c r="D7" s="40">
        <v>138</v>
      </c>
      <c r="E7" s="40">
        <v>139</v>
      </c>
      <c r="F7" s="40">
        <v>140</v>
      </c>
      <c r="G7" s="40">
        <v>141</v>
      </c>
      <c r="H7" s="40">
        <v>142</v>
      </c>
      <c r="I7" s="40">
        <v>143</v>
      </c>
    </row>
    <row r="8" spans="2:9" ht="12.75">
      <c r="B8" s="41">
        <v>43</v>
      </c>
      <c r="C8" s="41">
        <v>44</v>
      </c>
      <c r="D8" s="41">
        <v>45</v>
      </c>
      <c r="E8" s="41">
        <v>46</v>
      </c>
      <c r="F8" s="41">
        <v>47</v>
      </c>
      <c r="G8" s="41">
        <v>48</v>
      </c>
      <c r="H8" s="41">
        <v>49</v>
      </c>
      <c r="I8" s="41">
        <v>50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EN54"/>
  <sheetViews>
    <sheetView tabSelected="1" zoomScaleSheetLayoutView="100" zoomScalePageLayoutView="160" workbookViewId="0" topLeftCell="A13">
      <selection activeCell="CE43" sqref="CE43"/>
    </sheetView>
  </sheetViews>
  <sheetFormatPr defaultColWidth="11.421875" defaultRowHeight="12.75"/>
  <cols>
    <col min="1" max="79" width="1.7109375" style="1" customWidth="1"/>
    <col min="80" max="16384" width="11.421875" style="1" customWidth="1"/>
  </cols>
  <sheetData>
    <row r="1" spans="1:79" ht="9.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16.5" customHeight="1">
      <c r="A2" s="54"/>
      <c r="B2" s="56"/>
      <c r="C2" s="56"/>
      <c r="D2" s="56"/>
      <c r="E2" s="56"/>
      <c r="F2" s="56"/>
      <c r="G2" s="56"/>
      <c r="H2" s="56"/>
      <c r="I2" s="56"/>
      <c r="J2" s="56"/>
      <c r="K2" s="56"/>
      <c r="L2" s="56"/>
      <c r="M2" s="56"/>
      <c r="N2" s="56"/>
      <c r="O2" s="56"/>
      <c r="P2" s="56"/>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79" ht="16.5" customHeight="1">
      <c r="A3" s="54"/>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54"/>
      <c r="AF3" s="54"/>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9.75" customHeight="1">
      <c r="A4" s="55"/>
      <c r="B4" s="56"/>
      <c r="C4" s="56"/>
      <c r="D4" s="56"/>
      <c r="E4" s="56"/>
      <c r="F4" s="56"/>
      <c r="G4" s="56"/>
      <c r="H4" s="56"/>
      <c r="I4" s="56"/>
      <c r="J4" s="56"/>
      <c r="K4" s="56"/>
      <c r="L4" s="56"/>
      <c r="M4" s="56"/>
      <c r="N4" s="56"/>
      <c r="O4" s="56"/>
      <c r="P4" s="56"/>
      <c r="Q4" s="56"/>
      <c r="R4" s="56"/>
      <c r="S4" s="56"/>
      <c r="T4" s="56"/>
      <c r="U4" s="55"/>
      <c r="V4" s="57"/>
      <c r="W4" s="57"/>
      <c r="X4" s="57"/>
      <c r="Y4" s="58"/>
      <c r="Z4" s="58"/>
      <c r="AA4" s="56"/>
      <c r="AB4" s="56"/>
      <c r="AC4" s="56"/>
      <c r="AD4" s="56"/>
      <c r="AE4" s="54"/>
      <c r="AF4" s="54"/>
      <c r="AG4" s="54"/>
      <c r="AH4" s="54"/>
      <c r="AI4" s="54"/>
      <c r="AJ4" s="54"/>
      <c r="AK4" s="54"/>
      <c r="AL4" s="54"/>
      <c r="AM4" s="54"/>
      <c r="AN4" s="54"/>
      <c r="AO4" s="54"/>
      <c r="AP4" s="54"/>
      <c r="AQ4" s="54"/>
      <c r="AR4" s="54"/>
      <c r="AS4" s="54"/>
      <c r="AT4" s="54"/>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5.75" customHeight="1">
      <c r="A5" s="55"/>
      <c r="B5" s="56"/>
      <c r="C5" s="56"/>
      <c r="D5" s="56"/>
      <c r="E5" s="56"/>
      <c r="F5" s="56"/>
      <c r="G5" s="56"/>
      <c r="H5" s="56"/>
      <c r="I5" s="56"/>
      <c r="J5" s="56"/>
      <c r="K5" s="56"/>
      <c r="L5" s="56"/>
      <c r="M5" s="56"/>
      <c r="N5" s="56"/>
      <c r="O5" s="56"/>
      <c r="P5" s="56"/>
      <c r="Q5" s="56"/>
      <c r="R5" s="56"/>
      <c r="S5" s="56"/>
      <c r="T5" s="56"/>
      <c r="U5" s="56"/>
      <c r="V5" s="56"/>
      <c r="W5" s="56"/>
      <c r="X5" s="56"/>
      <c r="Y5" s="56"/>
      <c r="Z5" s="56"/>
      <c r="AA5" s="56"/>
      <c r="AB5" s="209"/>
      <c r="AC5" s="209"/>
      <c r="AD5" s="209"/>
      <c r="AE5" s="212"/>
      <c r="AF5" s="212"/>
      <c r="AG5" s="212"/>
      <c r="AH5" s="212"/>
      <c r="AI5" s="212"/>
      <c r="AJ5" s="212"/>
      <c r="AK5" s="212"/>
      <c r="AL5" s="213" t="s">
        <v>50</v>
      </c>
      <c r="AM5" s="247">
        <f>Datenfeld1!E2</f>
        <v>2015</v>
      </c>
      <c r="AN5" s="248"/>
      <c r="AO5" s="248"/>
      <c r="AP5" s="248"/>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79" ht="4.5" customHeight="1">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209"/>
      <c r="AC6" s="208"/>
      <c r="AD6" s="210"/>
      <c r="AE6" s="210"/>
      <c r="AF6" s="210"/>
      <c r="AG6" s="211"/>
      <c r="AH6" s="211"/>
      <c r="AI6" s="211"/>
      <c r="AJ6" s="211"/>
      <c r="AK6" s="207"/>
      <c r="AL6" s="207"/>
      <c r="AM6" s="207"/>
      <c r="AN6" s="207"/>
      <c r="AO6" s="207"/>
      <c r="AP6" s="207"/>
      <c r="AQ6" s="207"/>
      <c r="AR6" s="207"/>
      <c r="AS6" s="207"/>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ht="4.5" customHeight="1">
      <c r="A7" s="55"/>
      <c r="B7" s="55"/>
      <c r="C7" s="56"/>
      <c r="D7" s="56"/>
      <c r="E7" s="56"/>
      <c r="F7" s="56"/>
      <c r="G7" s="56"/>
      <c r="H7" s="56"/>
      <c r="I7" s="56"/>
      <c r="J7" s="56"/>
      <c r="K7" s="56"/>
      <c r="L7" s="56"/>
      <c r="M7" s="56"/>
      <c r="N7" s="56"/>
      <c r="O7" s="56"/>
      <c r="P7" s="56"/>
      <c r="Q7" s="56"/>
      <c r="R7" s="56"/>
      <c r="S7" s="56"/>
      <c r="T7" s="56"/>
      <c r="U7" s="55"/>
      <c r="V7" s="57"/>
      <c r="W7" s="57"/>
      <c r="X7" s="54"/>
      <c r="Y7" s="54"/>
      <c r="Z7" s="54"/>
      <c r="AA7" s="54"/>
      <c r="AB7" s="54"/>
      <c r="AC7" s="54"/>
      <c r="AD7" s="54"/>
      <c r="AE7" s="54"/>
      <c r="AF7" s="54"/>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79" ht="15.75" customHeight="1">
      <c r="A8" s="2"/>
      <c r="B8" s="201" t="s">
        <v>175</v>
      </c>
      <c r="C8" s="107"/>
      <c r="D8" s="107"/>
      <c r="E8" s="107"/>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201"/>
      <c r="BN8" s="201"/>
      <c r="BO8" s="201"/>
      <c r="BP8" s="201"/>
      <c r="BQ8" s="201"/>
      <c r="BR8" s="201"/>
      <c r="BS8" s="201"/>
      <c r="BT8" s="201"/>
      <c r="BU8" s="201"/>
      <c r="BV8" s="201"/>
      <c r="BW8" s="201"/>
      <c r="BX8" s="201"/>
      <c r="BY8" s="201"/>
      <c r="BZ8" s="201"/>
      <c r="CA8" s="2"/>
    </row>
    <row r="9" spans="1:79" ht="12.75" customHeight="1">
      <c r="A9" s="55"/>
      <c r="B9" s="55"/>
      <c r="C9" s="56"/>
      <c r="D9" s="56"/>
      <c r="E9" s="56"/>
      <c r="F9" s="56"/>
      <c r="G9" s="56"/>
      <c r="H9" s="56"/>
      <c r="I9" s="56"/>
      <c r="J9" s="56"/>
      <c r="K9" s="56"/>
      <c r="L9" s="56"/>
      <c r="M9" s="56"/>
      <c r="N9" s="56"/>
      <c r="O9" s="56"/>
      <c r="P9" s="56"/>
      <c r="Q9" s="56"/>
      <c r="R9" s="56"/>
      <c r="S9" s="56"/>
      <c r="T9" s="56"/>
      <c r="U9" s="55"/>
      <c r="V9" s="57"/>
      <c r="W9" s="57"/>
      <c r="X9" s="54"/>
      <c r="Y9" s="54"/>
      <c r="Z9" s="54"/>
      <c r="AA9" s="54"/>
      <c r="AB9" s="54"/>
      <c r="AC9" s="54"/>
      <c r="AD9" s="54"/>
      <c r="AE9" s="54"/>
      <c r="AF9" s="54"/>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13.5" customHeight="1">
      <c r="A10" s="67"/>
      <c r="B10" s="72" t="s">
        <v>195</v>
      </c>
      <c r="C10" s="54"/>
      <c r="D10" s="54"/>
      <c r="E10" s="54"/>
      <c r="F10" s="54"/>
      <c r="G10" s="54"/>
      <c r="H10" s="54"/>
      <c r="I10" s="54"/>
      <c r="J10" s="54"/>
      <c r="K10" s="232"/>
      <c r="L10" s="233"/>
      <c r="M10" s="233"/>
      <c r="N10" s="233"/>
      <c r="O10" s="233"/>
      <c r="P10" s="234"/>
      <c r="Q10" s="54"/>
      <c r="R10" s="54"/>
      <c r="S10" s="54"/>
      <c r="T10" s="54"/>
      <c r="U10" s="54"/>
      <c r="V10" s="54"/>
      <c r="W10" s="54"/>
      <c r="X10" s="54"/>
      <c r="Y10" s="54"/>
      <c r="Z10" s="54"/>
      <c r="AA10" s="54"/>
      <c r="AB10" s="54"/>
      <c r="AC10" s="54"/>
      <c r="AD10" s="54"/>
      <c r="AE10" s="54"/>
      <c r="AF10" s="54"/>
      <c r="AG10" s="2"/>
      <c r="AH10" s="2"/>
      <c r="AI10" s="2"/>
      <c r="AJ10" s="2"/>
      <c r="AK10" s="2"/>
      <c r="AL10" s="70" t="s">
        <v>63</v>
      </c>
      <c r="AM10" s="2"/>
      <c r="AN10" s="2"/>
      <c r="AO10" s="2"/>
      <c r="AP10" s="2"/>
      <c r="AQ10" s="2"/>
      <c r="AR10" s="235"/>
      <c r="AS10" s="236"/>
      <c r="AT10" s="236"/>
      <c r="AU10" s="236"/>
      <c r="AV10" s="236"/>
      <c r="AW10" s="236"/>
      <c r="AX10" s="236"/>
      <c r="AY10" s="236"/>
      <c r="AZ10" s="236"/>
      <c r="BA10" s="236"/>
      <c r="BB10" s="236"/>
      <c r="BC10" s="237"/>
      <c r="BD10" s="54"/>
      <c r="BE10" s="105" t="s">
        <v>176</v>
      </c>
      <c r="BF10" s="2"/>
      <c r="BG10" s="2"/>
      <c r="BH10" s="2"/>
      <c r="BI10" s="2"/>
      <c r="BJ10" s="2"/>
      <c r="BK10" s="2"/>
      <c r="BL10" s="2"/>
      <c r="BM10" s="2"/>
      <c r="BN10" s="2"/>
      <c r="BO10" s="2"/>
      <c r="BP10" s="2"/>
      <c r="BQ10" s="2"/>
      <c r="BR10" s="2"/>
      <c r="BS10" s="2"/>
      <c r="BT10" s="2"/>
      <c r="BU10" s="2"/>
      <c r="BV10" s="2"/>
      <c r="BW10" s="2"/>
      <c r="BX10" s="2"/>
      <c r="BY10" s="2"/>
      <c r="BZ10" s="2"/>
      <c r="CA10" s="2"/>
    </row>
    <row r="11" spans="1:79" ht="12.75" customHeight="1">
      <c r="A11" s="42"/>
      <c r="B11" s="42"/>
      <c r="C11" s="42"/>
      <c r="D11" s="42"/>
      <c r="E11" s="42"/>
      <c r="F11" s="42"/>
      <c r="G11" s="42"/>
      <c r="H11" s="44"/>
      <c r="I11" s="45"/>
      <c r="J11" s="45"/>
      <c r="K11" s="45"/>
      <c r="L11" s="46"/>
      <c r="M11" s="46"/>
      <c r="N11" s="10"/>
      <c r="O11" s="10"/>
      <c r="P11" s="10"/>
      <c r="Q11" s="10"/>
      <c r="R11" s="10"/>
      <c r="S11" s="10"/>
      <c r="T11" s="10"/>
      <c r="U11" s="44"/>
      <c r="V11" s="45"/>
      <c r="W11" s="45"/>
      <c r="X11" s="45"/>
      <c r="Y11" s="46"/>
      <c r="Z11" s="46"/>
      <c r="AA11" s="10"/>
      <c r="AB11" s="10"/>
      <c r="AC11" s="10"/>
      <c r="AD11" s="10"/>
      <c r="AE11" s="2"/>
      <c r="AF11" s="2"/>
      <c r="AG11" s="2"/>
      <c r="AH11" s="2"/>
      <c r="AI11" s="2"/>
      <c r="AJ11" s="2"/>
      <c r="AK11" s="2"/>
      <c r="AL11" s="2"/>
      <c r="AM11" s="2"/>
      <c r="AN11" s="2"/>
      <c r="AO11" s="2"/>
      <c r="AP11" s="2"/>
      <c r="AQ11" s="2"/>
      <c r="AR11" s="2"/>
      <c r="AS11" s="2"/>
      <c r="AT11" s="2"/>
      <c r="AU11" s="2"/>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2"/>
    </row>
    <row r="12" spans="1:79" ht="13.5" customHeight="1">
      <c r="A12" s="5"/>
      <c r="B12" s="68" t="s">
        <v>68</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2"/>
      <c r="AC12" s="2"/>
      <c r="AD12" s="2"/>
      <c r="AE12" s="3"/>
      <c r="AF12" s="2"/>
      <c r="AG12" s="2"/>
      <c r="AH12" s="2"/>
      <c r="AI12" s="2"/>
      <c r="AJ12" s="2"/>
      <c r="AK12" s="2"/>
      <c r="AL12" s="5" t="s">
        <v>28</v>
      </c>
      <c r="AM12" s="2"/>
      <c r="AN12" s="2"/>
      <c r="AO12" s="2"/>
      <c r="AP12" s="2"/>
      <c r="AQ12" s="2"/>
      <c r="AR12" s="2"/>
      <c r="AS12" s="2"/>
      <c r="AT12" s="2"/>
      <c r="AU12" s="2"/>
      <c r="AV12" s="2"/>
      <c r="AW12" s="2"/>
      <c r="AX12" s="2"/>
      <c r="AY12" s="2"/>
      <c r="AZ12" s="2"/>
      <c r="BA12" s="2"/>
      <c r="BB12" s="2"/>
      <c r="BC12" s="2"/>
      <c r="BD12" s="82"/>
      <c r="BE12" s="2"/>
      <c r="BF12" s="2"/>
      <c r="BG12" s="2"/>
      <c r="BH12" s="2"/>
      <c r="BI12" s="2"/>
      <c r="BJ12" s="2"/>
      <c r="BK12" s="2"/>
      <c r="BL12" s="2"/>
      <c r="BM12" s="2"/>
      <c r="BN12" s="2"/>
      <c r="BO12" s="2"/>
      <c r="BP12" s="2"/>
      <c r="BQ12" s="2"/>
      <c r="BR12" s="2"/>
      <c r="BS12" s="2"/>
      <c r="BT12" s="2"/>
      <c r="BU12" s="2"/>
      <c r="BV12" s="2"/>
      <c r="BW12" s="2"/>
      <c r="BX12" s="2"/>
      <c r="BY12" s="2"/>
      <c r="BZ12" s="2"/>
      <c r="CA12" s="2"/>
    </row>
    <row r="13" spans="1:79" ht="13.5" customHeight="1">
      <c r="A13" s="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82"/>
      <c r="BE13" s="2"/>
      <c r="BF13" s="2"/>
      <c r="BG13" s="2"/>
      <c r="BH13" s="2"/>
      <c r="BI13" s="2"/>
      <c r="BJ13" s="2"/>
      <c r="BK13" s="2"/>
      <c r="BL13" s="2"/>
      <c r="BM13" s="2"/>
      <c r="BN13" s="2"/>
      <c r="BO13" s="2"/>
      <c r="BP13" s="2"/>
      <c r="BQ13" s="2"/>
      <c r="BR13" s="2"/>
      <c r="BS13" s="2"/>
      <c r="BT13" s="2"/>
      <c r="BU13" s="2"/>
      <c r="BV13" s="2"/>
      <c r="BW13" s="2"/>
      <c r="BX13" s="2"/>
      <c r="BY13" s="2"/>
      <c r="BZ13" s="2"/>
      <c r="CA13" s="2"/>
    </row>
    <row r="14" spans="1:79" ht="13.5" customHeight="1">
      <c r="A14" s="4"/>
      <c r="B14" s="69" t="s">
        <v>35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224"/>
      <c r="AC14" s="225"/>
      <c r="AD14" s="2"/>
      <c r="AE14" s="3"/>
      <c r="AF14" s="2"/>
      <c r="AG14" s="2"/>
      <c r="AH14" s="2"/>
      <c r="AI14" s="2"/>
      <c r="AJ14" s="2"/>
      <c r="AK14" s="2"/>
      <c r="AL14" s="2" t="s">
        <v>83</v>
      </c>
      <c r="AM14" s="2"/>
      <c r="AN14" s="2"/>
      <c r="AO14" s="2"/>
      <c r="AP14" s="2"/>
      <c r="AQ14" s="2"/>
      <c r="AR14" s="2"/>
      <c r="AS14" s="2"/>
      <c r="AT14" s="2"/>
      <c r="AU14" s="2"/>
      <c r="AV14" s="2"/>
      <c r="AW14" s="2"/>
      <c r="AX14" s="2"/>
      <c r="AY14" s="2"/>
      <c r="AZ14" s="2"/>
      <c r="BA14" s="2"/>
      <c r="BB14" s="222"/>
      <c r="BC14" s="223"/>
      <c r="BD14" s="82"/>
      <c r="BE14" s="2"/>
      <c r="BF14" s="2"/>
      <c r="BG14" s="2"/>
      <c r="BH14" s="2"/>
      <c r="BI14" s="2"/>
      <c r="BJ14" s="2"/>
      <c r="BK14" s="2"/>
      <c r="BL14" s="2"/>
      <c r="BM14" s="2"/>
      <c r="BN14" s="2"/>
      <c r="BO14" s="2"/>
      <c r="BP14" s="2"/>
      <c r="BQ14" s="2"/>
      <c r="BR14" s="2"/>
      <c r="BS14" s="2"/>
      <c r="BT14" s="2"/>
      <c r="BU14" s="2"/>
      <c r="BV14" s="2"/>
      <c r="BW14" s="2"/>
      <c r="BX14" s="2"/>
      <c r="BY14" s="2"/>
      <c r="BZ14" s="2"/>
      <c r="CA14" s="2"/>
    </row>
    <row r="15" spans="1:79" ht="13.5" customHeight="1">
      <c r="A15" s="4"/>
      <c r="B15" s="69" t="s">
        <v>36</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224"/>
      <c r="AC15" s="225"/>
      <c r="AD15" s="2"/>
      <c r="AE15" s="2"/>
      <c r="AF15" s="2"/>
      <c r="AG15" s="2"/>
      <c r="AH15" s="2"/>
      <c r="AI15" s="2"/>
      <c r="AJ15" s="2"/>
      <c r="AK15" s="2"/>
      <c r="AL15" s="2" t="s">
        <v>22</v>
      </c>
      <c r="AM15" s="2"/>
      <c r="AN15" s="2"/>
      <c r="AO15" s="2"/>
      <c r="AP15" s="2"/>
      <c r="AQ15" s="2"/>
      <c r="AR15" s="2"/>
      <c r="AS15" s="2"/>
      <c r="AT15" s="2"/>
      <c r="AU15" s="2"/>
      <c r="AV15" s="2"/>
      <c r="AW15" s="2"/>
      <c r="AX15" s="2"/>
      <c r="AY15" s="2"/>
      <c r="AZ15" s="2"/>
      <c r="BA15" s="2"/>
      <c r="BB15" s="222"/>
      <c r="BC15" s="223"/>
      <c r="BD15" s="82"/>
      <c r="BE15" s="2"/>
      <c r="BF15" s="2"/>
      <c r="BG15" s="2"/>
      <c r="BH15" s="2"/>
      <c r="BI15" s="2"/>
      <c r="BJ15" s="2"/>
      <c r="BK15" s="2"/>
      <c r="BL15" s="2"/>
      <c r="BM15" s="2"/>
      <c r="BN15" s="2"/>
      <c r="BO15" s="2"/>
      <c r="BP15" s="2"/>
      <c r="BQ15" s="2"/>
      <c r="BR15" s="2"/>
      <c r="BS15" s="2"/>
      <c r="BT15" s="2"/>
      <c r="BU15" s="2"/>
      <c r="BV15" s="2"/>
      <c r="BW15" s="2"/>
      <c r="BX15" s="2"/>
      <c r="BY15" s="2"/>
      <c r="BZ15" s="2"/>
      <c r="CA15" s="2"/>
    </row>
    <row r="16" spans="1:79" ht="13.5" customHeight="1">
      <c r="A16" s="4"/>
      <c r="B16" s="69" t="s">
        <v>37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224"/>
      <c r="AC16" s="225"/>
      <c r="AD16" s="2"/>
      <c r="AE16" s="3"/>
      <c r="AF16" s="2"/>
      <c r="AG16" s="2"/>
      <c r="AH16" s="2"/>
      <c r="AI16" s="2"/>
      <c r="AJ16" s="2"/>
      <c r="AK16" s="2"/>
      <c r="AL16" s="2" t="s">
        <v>82</v>
      </c>
      <c r="AM16" s="2"/>
      <c r="AN16" s="2"/>
      <c r="AO16" s="2"/>
      <c r="AP16" s="2"/>
      <c r="AQ16" s="2"/>
      <c r="AR16" s="2"/>
      <c r="AS16" s="2"/>
      <c r="AT16" s="2"/>
      <c r="AU16" s="2"/>
      <c r="AV16" s="2"/>
      <c r="AW16" s="2"/>
      <c r="AX16" s="2"/>
      <c r="AY16" s="2"/>
      <c r="AZ16" s="2"/>
      <c r="BA16" s="2"/>
      <c r="BB16" s="222"/>
      <c r="BC16" s="223"/>
      <c r="BD16" s="82"/>
      <c r="BE16" s="2"/>
      <c r="BF16" s="2"/>
      <c r="BG16" s="2"/>
      <c r="BH16" s="2"/>
      <c r="BI16" s="2"/>
      <c r="BJ16" s="2"/>
      <c r="BK16" s="2"/>
      <c r="BL16" s="2"/>
      <c r="BM16" s="2"/>
      <c r="BN16" s="2"/>
      <c r="BO16" s="2"/>
      <c r="BP16" s="2"/>
      <c r="BQ16" s="2"/>
      <c r="BR16" s="2"/>
      <c r="BS16" s="2"/>
      <c r="BT16" s="2"/>
      <c r="BU16" s="2"/>
      <c r="BV16" s="2"/>
      <c r="BW16" s="2"/>
      <c r="BX16" s="2"/>
      <c r="BY16" s="2"/>
      <c r="BZ16" s="2"/>
      <c r="CA16" s="2"/>
    </row>
    <row r="17" spans="1:79" ht="13.5" customHeight="1">
      <c r="A17" s="4"/>
      <c r="B17" s="69" t="s">
        <v>38</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224"/>
      <c r="AC17" s="225"/>
      <c r="AD17" s="2"/>
      <c r="AE17" s="2"/>
      <c r="AF17" s="2"/>
      <c r="AG17" s="2"/>
      <c r="AH17" s="2"/>
      <c r="AI17" s="2"/>
      <c r="AJ17" s="2"/>
      <c r="AK17" s="2"/>
      <c r="AL17" s="2" t="s">
        <v>81</v>
      </c>
      <c r="AM17" s="2"/>
      <c r="AN17" s="2"/>
      <c r="AO17" s="2"/>
      <c r="AP17" s="2"/>
      <c r="AQ17" s="2"/>
      <c r="AR17" s="2"/>
      <c r="AS17" s="2"/>
      <c r="AT17" s="2"/>
      <c r="AU17" s="2"/>
      <c r="AV17" s="2"/>
      <c r="AW17" s="2"/>
      <c r="AX17" s="2"/>
      <c r="AY17" s="2"/>
      <c r="AZ17" s="2"/>
      <c r="BA17" s="2"/>
      <c r="BB17" s="222"/>
      <c r="BC17" s="223"/>
      <c r="BD17" s="82"/>
      <c r="BE17" s="2"/>
      <c r="BF17" s="2"/>
      <c r="BG17" s="2"/>
      <c r="BH17" s="2"/>
      <c r="BI17" s="2"/>
      <c r="BJ17" s="2"/>
      <c r="BK17" s="2"/>
      <c r="BL17" s="2"/>
      <c r="BM17" s="2"/>
      <c r="BN17" s="2"/>
      <c r="BO17" s="2"/>
      <c r="BP17" s="2"/>
      <c r="BQ17" s="2"/>
      <c r="BR17" s="2"/>
      <c r="BS17" s="2"/>
      <c r="BT17" s="2"/>
      <c r="BU17" s="2"/>
      <c r="BV17" s="2"/>
      <c r="BW17" s="2"/>
      <c r="BX17" s="2"/>
      <c r="BY17" s="2"/>
      <c r="BZ17" s="2"/>
      <c r="CA17" s="2"/>
    </row>
    <row r="18" spans="1:79" ht="13.5" customHeight="1">
      <c r="A18" s="4"/>
      <c r="B18" s="69" t="s">
        <v>39</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224"/>
      <c r="AC18" s="225"/>
      <c r="AD18" s="2"/>
      <c r="AE18" s="3"/>
      <c r="AF18" s="2"/>
      <c r="AG18" s="2"/>
      <c r="AH18" s="2"/>
      <c r="AI18" s="2"/>
      <c r="AJ18" s="2"/>
      <c r="AK18" s="2"/>
      <c r="AL18" s="2" t="s">
        <v>26</v>
      </c>
      <c r="AM18" s="2"/>
      <c r="AN18" s="2"/>
      <c r="AO18" s="2"/>
      <c r="AP18" s="2"/>
      <c r="AQ18" s="2"/>
      <c r="AR18" s="2"/>
      <c r="AS18" s="2"/>
      <c r="AT18" s="2"/>
      <c r="AU18" s="2"/>
      <c r="AV18" s="2"/>
      <c r="AW18" s="2"/>
      <c r="AX18" s="2"/>
      <c r="AY18" s="2"/>
      <c r="AZ18" s="2"/>
      <c r="BA18" s="2"/>
      <c r="BB18" s="222"/>
      <c r="BC18" s="223"/>
      <c r="BD18" s="82"/>
      <c r="BE18" s="2"/>
      <c r="BF18" s="2"/>
      <c r="BG18" s="2"/>
      <c r="BH18" s="2"/>
      <c r="BI18" s="2"/>
      <c r="BJ18" s="2"/>
      <c r="BK18" s="2"/>
      <c r="BL18" s="2"/>
      <c r="BM18" s="2"/>
      <c r="BN18" s="2"/>
      <c r="BO18" s="2"/>
      <c r="BP18" s="2"/>
      <c r="BQ18" s="2"/>
      <c r="BR18" s="2"/>
      <c r="BS18" s="2"/>
      <c r="BT18" s="2"/>
      <c r="BU18" s="2"/>
      <c r="BV18" s="2"/>
      <c r="BW18" s="2"/>
      <c r="BX18" s="2"/>
      <c r="BY18" s="2"/>
      <c r="BZ18" s="2"/>
      <c r="CA18" s="2"/>
    </row>
    <row r="19" spans="1:79" ht="13.5" customHeight="1">
      <c r="A19" s="4"/>
      <c r="B19" s="69" t="s">
        <v>305</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224"/>
      <c r="AC19" s="225"/>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82"/>
      <c r="BE19" s="2"/>
      <c r="BF19" s="2"/>
      <c r="BG19" s="2"/>
      <c r="BH19" s="2"/>
      <c r="BI19" s="2"/>
      <c r="BJ19" s="2"/>
      <c r="BK19" s="2"/>
      <c r="BL19" s="2"/>
      <c r="BM19" s="2"/>
      <c r="BN19" s="2"/>
      <c r="BO19" s="2"/>
      <c r="BP19" s="2"/>
      <c r="BQ19" s="2"/>
      <c r="BR19" s="2"/>
      <c r="BS19" s="2"/>
      <c r="BT19" s="2"/>
      <c r="BU19" s="2"/>
      <c r="BV19" s="2"/>
      <c r="BW19" s="2"/>
      <c r="BX19" s="2"/>
      <c r="BY19" s="2"/>
      <c r="BZ19" s="2"/>
      <c r="CA19" s="2"/>
    </row>
    <row r="20" spans="1:79" ht="13.5" customHeight="1">
      <c r="A20" s="4"/>
      <c r="B20" s="69" t="s">
        <v>52</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224"/>
      <c r="AC20" s="225"/>
      <c r="AD20" s="2"/>
      <c r="AE20" s="3"/>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ht="13.5" customHeight="1">
      <c r="A21" s="2"/>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row>
    <row r="22" spans="1:79" ht="13.5" customHeight="1">
      <c r="A22" s="5"/>
      <c r="B22" s="68" t="s">
        <v>55</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2"/>
      <c r="AC22" s="2"/>
      <c r="AD22" s="2"/>
      <c r="AE22" s="3"/>
      <c r="AF22" s="2"/>
      <c r="AG22" s="2"/>
      <c r="AH22" s="2"/>
      <c r="AI22" s="2"/>
      <c r="AJ22" s="2"/>
      <c r="AK22" s="2"/>
      <c r="AL22" s="229" t="s">
        <v>196</v>
      </c>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1"/>
      <c r="CA22" s="2"/>
    </row>
    <row r="23" spans="1:79" ht="13.5" customHeight="1">
      <c r="A23" s="3"/>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3"/>
      <c r="AC23" s="3"/>
      <c r="AD23" s="3"/>
      <c r="AE23" s="3"/>
      <c r="AF23" s="2"/>
      <c r="AG23" s="2"/>
      <c r="AH23" s="2"/>
      <c r="AI23" s="2"/>
      <c r="AJ23" s="2"/>
      <c r="AK23" s="2"/>
      <c r="AL23" s="238"/>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40"/>
      <c r="CA23" s="2"/>
    </row>
    <row r="24" spans="1:79" ht="13.5" customHeight="1">
      <c r="A24" s="4"/>
      <c r="B24" s="69" t="s">
        <v>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224"/>
      <c r="AC24" s="225"/>
      <c r="AD24" s="2"/>
      <c r="AE24" s="3"/>
      <c r="AF24" s="2"/>
      <c r="AG24" s="2"/>
      <c r="AH24" s="2"/>
      <c r="AI24" s="2"/>
      <c r="AJ24" s="2"/>
      <c r="AK24" s="2"/>
      <c r="AL24" s="241"/>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3"/>
      <c r="CA24" s="2"/>
    </row>
    <row r="25" spans="1:79" ht="13.5" customHeight="1">
      <c r="A25" s="4"/>
      <c r="B25" s="69" t="s">
        <v>53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224"/>
      <c r="AC25" s="225"/>
      <c r="AD25" s="2"/>
      <c r="AE25" s="3"/>
      <c r="AF25" s="2"/>
      <c r="AG25" s="2"/>
      <c r="AH25" s="2"/>
      <c r="AI25" s="2"/>
      <c r="AJ25" s="2"/>
      <c r="AK25" s="2"/>
      <c r="AL25" s="241"/>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3"/>
      <c r="CA25" s="2"/>
    </row>
    <row r="26" spans="1:79" ht="13.5" customHeight="1">
      <c r="A26" s="4"/>
      <c r="B26" s="69" t="s">
        <v>54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224"/>
      <c r="AC26" s="225"/>
      <c r="AD26" s="2"/>
      <c r="AE26" s="3"/>
      <c r="AF26" s="2"/>
      <c r="AG26" s="2"/>
      <c r="AH26" s="2"/>
      <c r="AI26" s="2"/>
      <c r="AJ26" s="2"/>
      <c r="AK26" s="2"/>
      <c r="AL26" s="241"/>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3"/>
      <c r="CA26" s="2"/>
    </row>
    <row r="27" spans="1:79" ht="13.5" customHeight="1">
      <c r="A27" s="4"/>
      <c r="B27" s="69" t="s">
        <v>87</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224"/>
      <c r="AC27" s="225"/>
      <c r="AD27" s="2"/>
      <c r="AE27" s="2"/>
      <c r="AF27" s="2"/>
      <c r="AG27" s="2"/>
      <c r="AH27" s="2"/>
      <c r="AI27" s="2"/>
      <c r="AJ27" s="2"/>
      <c r="AK27" s="2"/>
      <c r="AL27" s="241"/>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3"/>
      <c r="CA27" s="2"/>
    </row>
    <row r="28" spans="1:79" ht="13.5" customHeight="1">
      <c r="A28" s="4"/>
      <c r="B28" s="69" t="s">
        <v>159</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224"/>
      <c r="AC28" s="225"/>
      <c r="AD28" s="2"/>
      <c r="AE28" s="2"/>
      <c r="AF28" s="2"/>
      <c r="AG28" s="2"/>
      <c r="AH28" s="2"/>
      <c r="AI28" s="2"/>
      <c r="AJ28" s="2"/>
      <c r="AK28" s="2"/>
      <c r="AL28" s="244"/>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6"/>
      <c r="CA28" s="2"/>
    </row>
    <row r="29" spans="1:79" ht="13.5" customHeight="1">
      <c r="A29" s="10"/>
      <c r="B29" s="47"/>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2"/>
    </row>
    <row r="30" spans="1:79" ht="15.75" customHeight="1">
      <c r="A30" s="4"/>
      <c r="B30" s="75" t="s">
        <v>268</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99" t="s">
        <v>628</v>
      </c>
      <c r="CA30" s="10"/>
    </row>
    <row r="31" spans="1:79" ht="12.75">
      <c r="A31" s="4"/>
      <c r="B31" s="100"/>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5"/>
      <c r="BH31" s="226" t="s">
        <v>269</v>
      </c>
      <c r="BI31" s="227"/>
      <c r="BJ31" s="227"/>
      <c r="BK31" s="227"/>
      <c r="BL31" s="227"/>
      <c r="BM31" s="227"/>
      <c r="BN31" s="227"/>
      <c r="BO31" s="227"/>
      <c r="BP31" s="227"/>
      <c r="BQ31" s="227"/>
      <c r="BR31" s="227"/>
      <c r="BS31" s="227"/>
      <c r="BT31" s="227"/>
      <c r="BU31" s="220"/>
      <c r="BV31" s="220"/>
      <c r="BW31" s="220"/>
      <c r="BX31" s="220"/>
      <c r="BY31" s="220"/>
      <c r="BZ31" s="221"/>
      <c r="CA31" s="2"/>
    </row>
    <row r="32" spans="1:79" ht="12.75">
      <c r="A32" s="4"/>
      <c r="B32" s="100"/>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5"/>
      <c r="BH32" s="228"/>
      <c r="BI32" s="227"/>
      <c r="BJ32" s="227"/>
      <c r="BK32" s="227"/>
      <c r="BL32" s="227"/>
      <c r="BM32" s="227"/>
      <c r="BN32" s="227"/>
      <c r="BO32" s="227"/>
      <c r="BP32" s="227"/>
      <c r="BQ32" s="227"/>
      <c r="BR32" s="227"/>
      <c r="BS32" s="227"/>
      <c r="BT32" s="227"/>
      <c r="BU32" s="220"/>
      <c r="BV32" s="220"/>
      <c r="BW32" s="220"/>
      <c r="BX32" s="220"/>
      <c r="BY32" s="220"/>
      <c r="BZ32" s="221"/>
      <c r="CA32" s="2"/>
    </row>
    <row r="33" spans="1:79" ht="12.75">
      <c r="A33" s="4"/>
      <c r="B33" s="152" t="s">
        <v>270</v>
      </c>
      <c r="C33" s="94"/>
      <c r="D33" s="94"/>
      <c r="E33" s="94"/>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7"/>
      <c r="AL33" s="97"/>
      <c r="AM33" s="97"/>
      <c r="AN33" s="97"/>
      <c r="AO33" s="97"/>
      <c r="AP33" s="97"/>
      <c r="AQ33" s="97"/>
      <c r="AR33" s="97"/>
      <c r="AS33" s="97"/>
      <c r="AT33" s="97"/>
      <c r="AU33" s="97"/>
      <c r="AV33" s="97"/>
      <c r="AW33" s="97"/>
      <c r="AX33" s="97"/>
      <c r="AY33" s="97"/>
      <c r="AZ33" s="97"/>
      <c r="BA33" s="97"/>
      <c r="BB33" s="97"/>
      <c r="BC33" s="97"/>
      <c r="BD33" s="97"/>
      <c r="BE33" s="97"/>
      <c r="BF33" s="97"/>
      <c r="BG33" s="95"/>
      <c r="BH33" s="228"/>
      <c r="BI33" s="227"/>
      <c r="BJ33" s="227"/>
      <c r="BK33" s="227"/>
      <c r="BL33" s="227"/>
      <c r="BM33" s="227"/>
      <c r="BN33" s="227"/>
      <c r="BO33" s="227"/>
      <c r="BP33" s="227"/>
      <c r="BQ33" s="227"/>
      <c r="BR33" s="227"/>
      <c r="BS33" s="227"/>
      <c r="BT33" s="227"/>
      <c r="BU33" s="220"/>
      <c r="BV33" s="220"/>
      <c r="BW33" s="220"/>
      <c r="BX33" s="220"/>
      <c r="BY33" s="220"/>
      <c r="BZ33" s="221"/>
      <c r="CA33" s="2"/>
    </row>
    <row r="34" spans="1:79" ht="12.75">
      <c r="A34" s="4"/>
      <c r="B34" s="270"/>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2"/>
      <c r="AN34" s="272"/>
      <c r="AO34" s="272"/>
      <c r="AP34" s="272"/>
      <c r="AQ34" s="272"/>
      <c r="AR34" s="272"/>
      <c r="AS34" s="272"/>
      <c r="AT34" s="272"/>
      <c r="AU34" s="272"/>
      <c r="AV34" s="272"/>
      <c r="AW34" s="272"/>
      <c r="AX34" s="272"/>
      <c r="AY34" s="272"/>
      <c r="AZ34" s="272"/>
      <c r="BA34" s="272"/>
      <c r="BB34" s="272"/>
      <c r="BC34" s="272"/>
      <c r="BD34" s="272"/>
      <c r="BE34" s="272"/>
      <c r="BF34" s="273"/>
      <c r="BG34" s="95"/>
      <c r="BH34" s="217" t="s">
        <v>86</v>
      </c>
      <c r="BI34" s="218"/>
      <c r="BJ34" s="218"/>
      <c r="BK34" s="218"/>
      <c r="BL34" s="218"/>
      <c r="BM34" s="218"/>
      <c r="BN34" s="218"/>
      <c r="BO34" s="218"/>
      <c r="BP34" s="218"/>
      <c r="BQ34" s="219"/>
      <c r="BR34" s="219"/>
      <c r="BS34" s="219"/>
      <c r="BT34" s="219"/>
      <c r="BU34" s="220"/>
      <c r="BV34" s="220"/>
      <c r="BW34" s="220"/>
      <c r="BX34" s="220"/>
      <c r="BY34" s="220"/>
      <c r="BZ34" s="221"/>
      <c r="CA34" s="2"/>
    </row>
    <row r="35" spans="1:79" ht="15.75" customHeight="1">
      <c r="A35" s="10"/>
      <c r="B35" s="73" t="s">
        <v>0</v>
      </c>
      <c r="C35" s="74"/>
      <c r="D35" s="74"/>
      <c r="E35" s="74"/>
      <c r="F35" s="98"/>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95"/>
      <c r="BH35" s="256"/>
      <c r="BI35" s="257"/>
      <c r="BJ35" s="257"/>
      <c r="BK35" s="257"/>
      <c r="BL35" s="257"/>
      <c r="BM35" s="257"/>
      <c r="BN35" s="257"/>
      <c r="BO35" s="257"/>
      <c r="BP35" s="257"/>
      <c r="BQ35" s="258"/>
      <c r="BR35" s="258"/>
      <c r="BS35" s="258"/>
      <c r="BT35" s="258"/>
      <c r="BU35" s="259"/>
      <c r="BV35" s="259"/>
      <c r="BW35" s="259"/>
      <c r="BX35" s="259"/>
      <c r="BY35" s="259"/>
      <c r="BZ35" s="260"/>
      <c r="CA35" s="2"/>
    </row>
    <row r="36" spans="1:79" ht="15.75" customHeight="1">
      <c r="A36" s="10"/>
      <c r="B36" s="73" t="s">
        <v>266</v>
      </c>
      <c r="C36" s="74"/>
      <c r="D36" s="74"/>
      <c r="E36" s="74"/>
      <c r="F36" s="98"/>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95"/>
      <c r="BH36" s="256"/>
      <c r="BI36" s="257"/>
      <c r="BJ36" s="257"/>
      <c r="BK36" s="257"/>
      <c r="BL36" s="257"/>
      <c r="BM36" s="257"/>
      <c r="BN36" s="257"/>
      <c r="BO36" s="257"/>
      <c r="BP36" s="257"/>
      <c r="BQ36" s="258"/>
      <c r="BR36" s="258"/>
      <c r="BS36" s="258"/>
      <c r="BT36" s="258"/>
      <c r="BU36" s="259"/>
      <c r="BV36" s="259"/>
      <c r="BW36" s="259"/>
      <c r="BX36" s="259"/>
      <c r="BY36" s="259"/>
      <c r="BZ36" s="260"/>
      <c r="CA36" s="2"/>
    </row>
    <row r="37" spans="1:79" ht="15.75" customHeight="1">
      <c r="A37" s="10"/>
      <c r="B37" s="73" t="s">
        <v>267</v>
      </c>
      <c r="C37" s="74"/>
      <c r="D37" s="74"/>
      <c r="E37" s="74"/>
      <c r="F37" s="98"/>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95"/>
      <c r="BH37" s="256"/>
      <c r="BI37" s="257"/>
      <c r="BJ37" s="257"/>
      <c r="BK37" s="257"/>
      <c r="BL37" s="257"/>
      <c r="BM37" s="257"/>
      <c r="BN37" s="257"/>
      <c r="BO37" s="257"/>
      <c r="BP37" s="257"/>
      <c r="BQ37" s="258"/>
      <c r="BR37" s="258"/>
      <c r="BS37" s="258"/>
      <c r="BT37" s="258"/>
      <c r="BU37" s="259"/>
      <c r="BV37" s="259"/>
      <c r="BW37" s="259"/>
      <c r="BX37" s="259"/>
      <c r="BY37" s="259"/>
      <c r="BZ37" s="260"/>
      <c r="CA37" s="2"/>
    </row>
    <row r="38" spans="1:79"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row>
    <row r="39" spans="1:144" s="132" customFormat="1" ht="15.75" customHeight="1">
      <c r="A39" s="2"/>
      <c r="B39" s="171" t="s">
        <v>594</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2"/>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row>
    <row r="40" spans="1:144" s="132" customFormat="1" ht="12.75" customHeight="1">
      <c r="A40" s="173"/>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2"/>
      <c r="BH40" s="261" t="s">
        <v>625</v>
      </c>
      <c r="BI40" s="262"/>
      <c r="BJ40" s="262"/>
      <c r="BK40" s="262"/>
      <c r="BL40" s="262"/>
      <c r="BM40" s="263"/>
      <c r="BN40" s="183"/>
      <c r="BO40" s="183"/>
      <c r="BP40" s="183"/>
      <c r="BQ40" s="183"/>
      <c r="BR40" s="183"/>
      <c r="BS40" s="261" t="s">
        <v>629</v>
      </c>
      <c r="BT40" s="262"/>
      <c r="BU40" s="262"/>
      <c r="BV40" s="262"/>
      <c r="BW40" s="262"/>
      <c r="BX40" s="262"/>
      <c r="BY40" s="262"/>
      <c r="BZ40" s="263"/>
      <c r="CA40" s="161"/>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row>
    <row r="41" spans="1:79" ht="12.75">
      <c r="A41" s="4"/>
      <c r="B41" s="184"/>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95"/>
      <c r="BH41" s="261"/>
      <c r="BI41" s="262"/>
      <c r="BJ41" s="262"/>
      <c r="BK41" s="262"/>
      <c r="BL41" s="262"/>
      <c r="BM41" s="263"/>
      <c r="BN41" s="183"/>
      <c r="BO41" s="183"/>
      <c r="BP41" s="183"/>
      <c r="BQ41" s="183"/>
      <c r="BR41" s="183"/>
      <c r="BS41" s="261"/>
      <c r="BT41" s="262"/>
      <c r="BU41" s="262"/>
      <c r="BV41" s="262"/>
      <c r="BW41" s="262"/>
      <c r="BX41" s="262"/>
      <c r="BY41" s="262"/>
      <c r="BZ41" s="263"/>
      <c r="CA41" s="2"/>
    </row>
    <row r="42" spans="1:79" ht="12.75">
      <c r="A42" s="4"/>
      <c r="B42" s="186"/>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95"/>
      <c r="BH42" s="264"/>
      <c r="BI42" s="265"/>
      <c r="BJ42" s="265"/>
      <c r="BK42" s="265"/>
      <c r="BL42" s="265"/>
      <c r="BM42" s="266"/>
      <c r="BN42" s="183"/>
      <c r="BO42" s="183"/>
      <c r="BP42" s="183"/>
      <c r="BQ42" s="183"/>
      <c r="BR42" s="183"/>
      <c r="BS42" s="264"/>
      <c r="BT42" s="265"/>
      <c r="BU42" s="265"/>
      <c r="BV42" s="265"/>
      <c r="BW42" s="265"/>
      <c r="BX42" s="265"/>
      <c r="BY42" s="265"/>
      <c r="BZ42" s="266"/>
      <c r="CA42" s="2"/>
    </row>
    <row r="43" spans="1:79" ht="12.75" customHeight="1">
      <c r="A43" s="4"/>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87"/>
      <c r="BG43" s="188"/>
      <c r="BH43" s="274" t="s">
        <v>626</v>
      </c>
      <c r="BI43" s="275"/>
      <c r="BJ43" s="275"/>
      <c r="BK43" s="275"/>
      <c r="BL43" s="275"/>
      <c r="BM43" s="276"/>
      <c r="BN43" s="179"/>
      <c r="BO43" s="179"/>
      <c r="BP43" s="179"/>
      <c r="BQ43" s="180"/>
      <c r="BR43" s="180"/>
      <c r="BS43" s="217" t="s">
        <v>86</v>
      </c>
      <c r="BT43" s="278"/>
      <c r="BU43" s="278"/>
      <c r="BV43" s="278"/>
      <c r="BW43" s="278"/>
      <c r="BX43" s="278"/>
      <c r="BY43" s="278"/>
      <c r="BZ43" s="279"/>
      <c r="CA43" s="2"/>
    </row>
    <row r="44" spans="1:81" ht="15.75" customHeight="1">
      <c r="A44" s="10"/>
      <c r="B44" s="277" t="s">
        <v>598</v>
      </c>
      <c r="C44" s="277" t="s">
        <v>598</v>
      </c>
      <c r="D44" s="277" t="s">
        <v>598</v>
      </c>
      <c r="E44" s="277" t="s">
        <v>598</v>
      </c>
      <c r="F44" s="277" t="s">
        <v>598</v>
      </c>
      <c r="G44" s="277" t="s">
        <v>598</v>
      </c>
      <c r="H44" s="277" t="s">
        <v>598</v>
      </c>
      <c r="I44" s="277" t="s">
        <v>598</v>
      </c>
      <c r="J44" s="277" t="s">
        <v>598</v>
      </c>
      <c r="K44" s="277" t="s">
        <v>598</v>
      </c>
      <c r="L44" s="277" t="s">
        <v>598</v>
      </c>
      <c r="M44" s="277" t="s">
        <v>598</v>
      </c>
      <c r="N44" s="277" t="s">
        <v>598</v>
      </c>
      <c r="O44" s="277" t="s">
        <v>598</v>
      </c>
      <c r="P44" s="277" t="s">
        <v>598</v>
      </c>
      <c r="Q44" s="277" t="s">
        <v>598</v>
      </c>
      <c r="R44" s="277" t="s">
        <v>598</v>
      </c>
      <c r="S44" s="277" t="s">
        <v>598</v>
      </c>
      <c r="T44" s="277" t="s">
        <v>598</v>
      </c>
      <c r="U44" s="277" t="s">
        <v>598</v>
      </c>
      <c r="V44" s="277" t="s">
        <v>598</v>
      </c>
      <c r="W44" s="277" t="s">
        <v>598</v>
      </c>
      <c r="X44" s="277" t="s">
        <v>598</v>
      </c>
      <c r="Y44" s="277" t="s">
        <v>598</v>
      </c>
      <c r="Z44" s="277" t="s">
        <v>598</v>
      </c>
      <c r="AA44" s="277" t="s">
        <v>598</v>
      </c>
      <c r="AB44" s="277" t="s">
        <v>598</v>
      </c>
      <c r="AC44" s="277" t="s">
        <v>598</v>
      </c>
      <c r="AD44" s="277" t="s">
        <v>598</v>
      </c>
      <c r="AE44" s="277" t="s">
        <v>598</v>
      </c>
      <c r="AF44" s="277" t="s">
        <v>598</v>
      </c>
      <c r="AG44" s="277" t="s">
        <v>598</v>
      </c>
      <c r="AH44" s="277" t="s">
        <v>598</v>
      </c>
      <c r="AI44" s="277" t="s">
        <v>598</v>
      </c>
      <c r="AJ44" s="277" t="s">
        <v>598</v>
      </c>
      <c r="AK44" s="277" t="s">
        <v>598</v>
      </c>
      <c r="AL44" s="277" t="s">
        <v>598</v>
      </c>
      <c r="AM44" s="277" t="s">
        <v>598</v>
      </c>
      <c r="AN44" s="277" t="s">
        <v>598</v>
      </c>
      <c r="AO44" s="277" t="s">
        <v>598</v>
      </c>
      <c r="AP44" s="277" t="s">
        <v>598</v>
      </c>
      <c r="AQ44" s="277" t="s">
        <v>598</v>
      </c>
      <c r="AR44" s="277" t="s">
        <v>598</v>
      </c>
      <c r="AS44" s="277" t="s">
        <v>598</v>
      </c>
      <c r="AT44" s="277" t="s">
        <v>598</v>
      </c>
      <c r="AU44" s="277" t="s">
        <v>598</v>
      </c>
      <c r="AV44" s="277" t="s">
        <v>598</v>
      </c>
      <c r="AW44" s="277" t="s">
        <v>598</v>
      </c>
      <c r="AX44" s="277" t="s">
        <v>598</v>
      </c>
      <c r="AY44" s="277" t="s">
        <v>598</v>
      </c>
      <c r="AZ44" s="277" t="s">
        <v>598</v>
      </c>
      <c r="BA44" s="277" t="s">
        <v>598</v>
      </c>
      <c r="BB44" s="277" t="s">
        <v>598</v>
      </c>
      <c r="BC44" s="174"/>
      <c r="BD44" s="174"/>
      <c r="BE44" s="74"/>
      <c r="BF44" s="74"/>
      <c r="BG44" s="95"/>
      <c r="BH44" s="249"/>
      <c r="BI44" s="250"/>
      <c r="BJ44" s="250"/>
      <c r="BK44" s="250"/>
      <c r="BL44" s="250"/>
      <c r="BM44" s="251"/>
      <c r="BN44" s="255"/>
      <c r="BO44" s="220"/>
      <c r="BP44" s="220"/>
      <c r="BQ44" s="220"/>
      <c r="BR44" s="221"/>
      <c r="BS44" s="252"/>
      <c r="BT44" s="253"/>
      <c r="BU44" s="253"/>
      <c r="BV44" s="253"/>
      <c r="BW44" s="253"/>
      <c r="BX44" s="254"/>
      <c r="BY44" s="254"/>
      <c r="BZ44" s="254"/>
      <c r="CA44" s="175"/>
      <c r="CB44" s="120"/>
      <c r="CC44" s="120"/>
    </row>
    <row r="45" spans="1:81" ht="15.75" customHeight="1">
      <c r="A45" s="10"/>
      <c r="B45" s="277" t="s">
        <v>597</v>
      </c>
      <c r="C45" s="277" t="s">
        <v>597</v>
      </c>
      <c r="D45" s="277" t="s">
        <v>597</v>
      </c>
      <c r="E45" s="277" t="s">
        <v>597</v>
      </c>
      <c r="F45" s="277" t="s">
        <v>597</v>
      </c>
      <c r="G45" s="277" t="s">
        <v>597</v>
      </c>
      <c r="H45" s="277" t="s">
        <v>597</v>
      </c>
      <c r="I45" s="277" t="s">
        <v>597</v>
      </c>
      <c r="J45" s="277" t="s">
        <v>597</v>
      </c>
      <c r="K45" s="277" t="s">
        <v>597</v>
      </c>
      <c r="L45" s="277" t="s">
        <v>597</v>
      </c>
      <c r="M45" s="277" t="s">
        <v>597</v>
      </c>
      <c r="N45" s="277" t="s">
        <v>597</v>
      </c>
      <c r="O45" s="277" t="s">
        <v>597</v>
      </c>
      <c r="P45" s="277" t="s">
        <v>597</v>
      </c>
      <c r="Q45" s="277" t="s">
        <v>597</v>
      </c>
      <c r="R45" s="277" t="s">
        <v>597</v>
      </c>
      <c r="S45" s="277" t="s">
        <v>597</v>
      </c>
      <c r="T45" s="277" t="s">
        <v>597</v>
      </c>
      <c r="U45" s="277" t="s">
        <v>597</v>
      </c>
      <c r="V45" s="277" t="s">
        <v>597</v>
      </c>
      <c r="W45" s="277" t="s">
        <v>597</v>
      </c>
      <c r="X45" s="277" t="s">
        <v>597</v>
      </c>
      <c r="Y45" s="277" t="s">
        <v>597</v>
      </c>
      <c r="Z45" s="277" t="s">
        <v>597</v>
      </c>
      <c r="AA45" s="277" t="s">
        <v>597</v>
      </c>
      <c r="AB45" s="277" t="s">
        <v>597</v>
      </c>
      <c r="AC45" s="277" t="s">
        <v>597</v>
      </c>
      <c r="AD45" s="277" t="s">
        <v>597</v>
      </c>
      <c r="AE45" s="277" t="s">
        <v>597</v>
      </c>
      <c r="AF45" s="277" t="s">
        <v>597</v>
      </c>
      <c r="AG45" s="277" t="s">
        <v>597</v>
      </c>
      <c r="AH45" s="277" t="s">
        <v>597</v>
      </c>
      <c r="AI45" s="277" t="s">
        <v>597</v>
      </c>
      <c r="AJ45" s="277" t="s">
        <v>597</v>
      </c>
      <c r="AK45" s="277" t="s">
        <v>597</v>
      </c>
      <c r="AL45" s="277" t="s">
        <v>597</v>
      </c>
      <c r="AM45" s="277" t="s">
        <v>597</v>
      </c>
      <c r="AN45" s="277" t="s">
        <v>597</v>
      </c>
      <c r="AO45" s="277" t="s">
        <v>597</v>
      </c>
      <c r="AP45" s="277" t="s">
        <v>597</v>
      </c>
      <c r="AQ45" s="277" t="s">
        <v>597</v>
      </c>
      <c r="AR45" s="277" t="s">
        <v>597</v>
      </c>
      <c r="AS45" s="277" t="s">
        <v>597</v>
      </c>
      <c r="AT45" s="277" t="s">
        <v>597</v>
      </c>
      <c r="AU45" s="277" t="s">
        <v>597</v>
      </c>
      <c r="AV45" s="277" t="s">
        <v>597</v>
      </c>
      <c r="AW45" s="277" t="s">
        <v>597</v>
      </c>
      <c r="AX45" s="277" t="s">
        <v>597</v>
      </c>
      <c r="AY45" s="277" t="s">
        <v>597</v>
      </c>
      <c r="AZ45" s="277" t="s">
        <v>597</v>
      </c>
      <c r="BA45" s="277" t="s">
        <v>597</v>
      </c>
      <c r="BB45" s="277" t="s">
        <v>597</v>
      </c>
      <c r="BC45" s="174"/>
      <c r="BD45" s="174"/>
      <c r="BE45" s="74"/>
      <c r="BF45" s="74"/>
      <c r="BG45" s="95"/>
      <c r="BH45" s="249"/>
      <c r="BI45" s="250"/>
      <c r="BJ45" s="250"/>
      <c r="BK45" s="250"/>
      <c r="BL45" s="250"/>
      <c r="BM45" s="251"/>
      <c r="BN45" s="255"/>
      <c r="BO45" s="220"/>
      <c r="BP45" s="220"/>
      <c r="BQ45" s="220"/>
      <c r="BR45" s="221"/>
      <c r="BS45" s="252"/>
      <c r="BT45" s="253"/>
      <c r="BU45" s="253"/>
      <c r="BV45" s="253"/>
      <c r="BW45" s="253"/>
      <c r="BX45" s="254"/>
      <c r="BY45" s="254"/>
      <c r="BZ45" s="254"/>
      <c r="CA45" s="175"/>
      <c r="CB45" s="120"/>
      <c r="CC45" s="120"/>
    </row>
    <row r="46" spans="1:81" ht="15.75" customHeight="1">
      <c r="A46" s="10"/>
      <c r="B46" s="277" t="s">
        <v>596</v>
      </c>
      <c r="C46" s="277" t="s">
        <v>596</v>
      </c>
      <c r="D46" s="277" t="s">
        <v>596</v>
      </c>
      <c r="E46" s="277" t="s">
        <v>596</v>
      </c>
      <c r="F46" s="277" t="s">
        <v>596</v>
      </c>
      <c r="G46" s="277" t="s">
        <v>596</v>
      </c>
      <c r="H46" s="277" t="s">
        <v>596</v>
      </c>
      <c r="I46" s="277" t="s">
        <v>596</v>
      </c>
      <c r="J46" s="277" t="s">
        <v>596</v>
      </c>
      <c r="K46" s="277" t="s">
        <v>596</v>
      </c>
      <c r="L46" s="277" t="s">
        <v>596</v>
      </c>
      <c r="M46" s="277" t="s">
        <v>596</v>
      </c>
      <c r="N46" s="277" t="s">
        <v>596</v>
      </c>
      <c r="O46" s="277" t="s">
        <v>596</v>
      </c>
      <c r="P46" s="277" t="s">
        <v>596</v>
      </c>
      <c r="Q46" s="277" t="s">
        <v>596</v>
      </c>
      <c r="R46" s="277" t="s">
        <v>596</v>
      </c>
      <c r="S46" s="277" t="s">
        <v>596</v>
      </c>
      <c r="T46" s="277" t="s">
        <v>596</v>
      </c>
      <c r="U46" s="277" t="s">
        <v>596</v>
      </c>
      <c r="V46" s="277" t="s">
        <v>596</v>
      </c>
      <c r="W46" s="277" t="s">
        <v>596</v>
      </c>
      <c r="X46" s="277" t="s">
        <v>596</v>
      </c>
      <c r="Y46" s="277" t="s">
        <v>596</v>
      </c>
      <c r="Z46" s="277" t="s">
        <v>596</v>
      </c>
      <c r="AA46" s="277" t="s">
        <v>596</v>
      </c>
      <c r="AB46" s="277" t="s">
        <v>596</v>
      </c>
      <c r="AC46" s="277" t="s">
        <v>596</v>
      </c>
      <c r="AD46" s="277" t="s">
        <v>596</v>
      </c>
      <c r="AE46" s="277" t="s">
        <v>596</v>
      </c>
      <c r="AF46" s="277" t="s">
        <v>596</v>
      </c>
      <c r="AG46" s="277" t="s">
        <v>596</v>
      </c>
      <c r="AH46" s="277" t="s">
        <v>596</v>
      </c>
      <c r="AI46" s="277" t="s">
        <v>596</v>
      </c>
      <c r="AJ46" s="277" t="s">
        <v>596</v>
      </c>
      <c r="AK46" s="277" t="s">
        <v>596</v>
      </c>
      <c r="AL46" s="277" t="s">
        <v>596</v>
      </c>
      <c r="AM46" s="277" t="s">
        <v>596</v>
      </c>
      <c r="AN46" s="277" t="s">
        <v>596</v>
      </c>
      <c r="AO46" s="277" t="s">
        <v>596</v>
      </c>
      <c r="AP46" s="277" t="s">
        <v>596</v>
      </c>
      <c r="AQ46" s="277" t="s">
        <v>596</v>
      </c>
      <c r="AR46" s="277" t="s">
        <v>596</v>
      </c>
      <c r="AS46" s="277" t="s">
        <v>596</v>
      </c>
      <c r="AT46" s="277" t="s">
        <v>596</v>
      </c>
      <c r="AU46" s="277" t="s">
        <v>596</v>
      </c>
      <c r="AV46" s="277" t="s">
        <v>596</v>
      </c>
      <c r="AW46" s="277" t="s">
        <v>596</v>
      </c>
      <c r="AX46" s="277" t="s">
        <v>596</v>
      </c>
      <c r="AY46" s="277" t="s">
        <v>596</v>
      </c>
      <c r="AZ46" s="277" t="s">
        <v>596</v>
      </c>
      <c r="BA46" s="277" t="s">
        <v>596</v>
      </c>
      <c r="BB46" s="277" t="s">
        <v>596</v>
      </c>
      <c r="BC46" s="174"/>
      <c r="BD46" s="174"/>
      <c r="BE46" s="74"/>
      <c r="BF46" s="74"/>
      <c r="BG46" s="95"/>
      <c r="BH46" s="267"/>
      <c r="BI46" s="253"/>
      <c r="BJ46" s="253"/>
      <c r="BK46" s="254"/>
      <c r="BL46" s="254"/>
      <c r="BM46" s="254"/>
      <c r="BN46" s="255"/>
      <c r="BO46" s="220"/>
      <c r="BP46" s="220"/>
      <c r="BQ46" s="220"/>
      <c r="BR46" s="221"/>
      <c r="BS46" s="252"/>
      <c r="BT46" s="253"/>
      <c r="BU46" s="253"/>
      <c r="BV46" s="253"/>
      <c r="BW46" s="253"/>
      <c r="BX46" s="254"/>
      <c r="BY46" s="254"/>
      <c r="BZ46" s="254"/>
      <c r="CA46" s="175"/>
      <c r="CB46" s="120"/>
      <c r="CC46" s="120"/>
    </row>
    <row r="47" spans="1:81" ht="15.75" customHeight="1">
      <c r="A47" s="10"/>
      <c r="B47" s="277" t="s">
        <v>595</v>
      </c>
      <c r="C47" s="277" t="s">
        <v>595</v>
      </c>
      <c r="D47" s="277" t="s">
        <v>595</v>
      </c>
      <c r="E47" s="277" t="s">
        <v>595</v>
      </c>
      <c r="F47" s="277" t="s">
        <v>595</v>
      </c>
      <c r="G47" s="277" t="s">
        <v>595</v>
      </c>
      <c r="H47" s="277" t="s">
        <v>595</v>
      </c>
      <c r="I47" s="277" t="s">
        <v>595</v>
      </c>
      <c r="J47" s="277" t="s">
        <v>595</v>
      </c>
      <c r="K47" s="277" t="s">
        <v>595</v>
      </c>
      <c r="L47" s="277" t="s">
        <v>595</v>
      </c>
      <c r="M47" s="277" t="s">
        <v>595</v>
      </c>
      <c r="N47" s="277" t="s">
        <v>595</v>
      </c>
      <c r="O47" s="277" t="s">
        <v>595</v>
      </c>
      <c r="P47" s="277" t="s">
        <v>595</v>
      </c>
      <c r="Q47" s="277" t="s">
        <v>595</v>
      </c>
      <c r="R47" s="277" t="s">
        <v>595</v>
      </c>
      <c r="S47" s="277" t="s">
        <v>595</v>
      </c>
      <c r="T47" s="277" t="s">
        <v>595</v>
      </c>
      <c r="U47" s="277" t="s">
        <v>595</v>
      </c>
      <c r="V47" s="277" t="s">
        <v>595</v>
      </c>
      <c r="W47" s="277" t="s">
        <v>595</v>
      </c>
      <c r="X47" s="277" t="s">
        <v>595</v>
      </c>
      <c r="Y47" s="277" t="s">
        <v>595</v>
      </c>
      <c r="Z47" s="277" t="s">
        <v>595</v>
      </c>
      <c r="AA47" s="277" t="s">
        <v>595</v>
      </c>
      <c r="AB47" s="277" t="s">
        <v>595</v>
      </c>
      <c r="AC47" s="277" t="s">
        <v>595</v>
      </c>
      <c r="AD47" s="277" t="s">
        <v>595</v>
      </c>
      <c r="AE47" s="277" t="s">
        <v>595</v>
      </c>
      <c r="AF47" s="277" t="s">
        <v>595</v>
      </c>
      <c r="AG47" s="277" t="s">
        <v>595</v>
      </c>
      <c r="AH47" s="277" t="s">
        <v>595</v>
      </c>
      <c r="AI47" s="277" t="s">
        <v>595</v>
      </c>
      <c r="AJ47" s="277" t="s">
        <v>595</v>
      </c>
      <c r="AK47" s="277" t="s">
        <v>595</v>
      </c>
      <c r="AL47" s="277" t="s">
        <v>595</v>
      </c>
      <c r="AM47" s="277" t="s">
        <v>595</v>
      </c>
      <c r="AN47" s="277" t="s">
        <v>595</v>
      </c>
      <c r="AO47" s="277" t="s">
        <v>595</v>
      </c>
      <c r="AP47" s="277" t="s">
        <v>595</v>
      </c>
      <c r="AQ47" s="277" t="s">
        <v>595</v>
      </c>
      <c r="AR47" s="277" t="s">
        <v>595</v>
      </c>
      <c r="AS47" s="277" t="s">
        <v>595</v>
      </c>
      <c r="AT47" s="277" t="s">
        <v>595</v>
      </c>
      <c r="AU47" s="277" t="s">
        <v>595</v>
      </c>
      <c r="AV47" s="277" t="s">
        <v>595</v>
      </c>
      <c r="AW47" s="277" t="s">
        <v>595</v>
      </c>
      <c r="AX47" s="277" t="s">
        <v>595</v>
      </c>
      <c r="AY47" s="277" t="s">
        <v>595</v>
      </c>
      <c r="AZ47" s="277" t="s">
        <v>595</v>
      </c>
      <c r="BA47" s="277" t="s">
        <v>595</v>
      </c>
      <c r="BB47" s="277" t="s">
        <v>595</v>
      </c>
      <c r="BC47" s="174"/>
      <c r="BD47" s="174"/>
      <c r="BE47" s="74"/>
      <c r="BF47" s="74"/>
      <c r="BG47" s="95"/>
      <c r="BH47" s="267"/>
      <c r="BI47" s="253"/>
      <c r="BJ47" s="253"/>
      <c r="BK47" s="254"/>
      <c r="BL47" s="254"/>
      <c r="BM47" s="254"/>
      <c r="BN47" s="255"/>
      <c r="BO47" s="220"/>
      <c r="BP47" s="220"/>
      <c r="BQ47" s="220"/>
      <c r="BR47" s="221"/>
      <c r="BS47" s="252"/>
      <c r="BT47" s="253"/>
      <c r="BU47" s="253"/>
      <c r="BV47" s="253"/>
      <c r="BW47" s="253"/>
      <c r="BX47" s="254"/>
      <c r="BY47" s="254"/>
      <c r="BZ47" s="254"/>
      <c r="CA47" s="175"/>
      <c r="CB47" s="120"/>
      <c r="CC47" s="120"/>
    </row>
    <row r="48" spans="1:83" ht="15.75" customHeight="1">
      <c r="A48" s="10"/>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20"/>
      <c r="CC48" s="120"/>
      <c r="CD48" s="114"/>
      <c r="CE48" s="114"/>
    </row>
    <row r="49" spans="1:79" ht="15.75" customHeight="1" hidden="1">
      <c r="A49" s="10"/>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2"/>
    </row>
    <row r="50" spans="1:79" ht="4.5" customHeight="1" hidden="1">
      <c r="A50" s="10"/>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2"/>
    </row>
    <row r="51" spans="1:79" ht="15.75" customHeight="1" hidden="1">
      <c r="A51" s="10"/>
      <c r="B51" s="149" t="s">
        <v>476</v>
      </c>
      <c r="C51" s="148"/>
      <c r="D51" s="148"/>
      <c r="E51" s="148"/>
      <c r="F51" s="148"/>
      <c r="G51" s="148"/>
      <c r="H51" s="148"/>
      <c r="I51" s="148"/>
      <c r="J51" s="148"/>
      <c r="K51" s="148"/>
      <c r="L51" s="148"/>
      <c r="M51" s="148"/>
      <c r="N51" s="148"/>
      <c r="O51" s="148"/>
      <c r="P51" s="148"/>
      <c r="Q51" s="148"/>
      <c r="R51" s="148"/>
      <c r="S51" s="268"/>
      <c r="T51" s="269"/>
      <c r="U51" s="269"/>
      <c r="V51" s="269"/>
      <c r="W51" s="269"/>
      <c r="X51" s="148"/>
      <c r="Y51" s="115" t="s">
        <v>478</v>
      </c>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50"/>
      <c r="CA51" s="2"/>
    </row>
    <row r="52" spans="1:79" ht="4.5" customHeight="1" hidden="1">
      <c r="A52" s="10"/>
      <c r="B52" s="7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8"/>
      <c r="CA52" s="2"/>
    </row>
    <row r="53" spans="1:79" ht="12.75" hidden="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2"/>
    </row>
    <row r="54" spans="1:79" ht="15.7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row>
  </sheetData>
  <sheetProtection selectLockedCells="1"/>
  <mergeCells count="49">
    <mergeCell ref="B46:BB46"/>
    <mergeCell ref="BH46:BM46"/>
    <mergeCell ref="BS46:BZ46"/>
    <mergeCell ref="BS45:BZ45"/>
    <mergeCell ref="BS40:BZ42"/>
    <mergeCell ref="BS43:BZ43"/>
    <mergeCell ref="BN46:BR46"/>
    <mergeCell ref="BN45:BR45"/>
    <mergeCell ref="BN44:BR44"/>
    <mergeCell ref="BH47:BM47"/>
    <mergeCell ref="BS47:BZ47"/>
    <mergeCell ref="S51:W51"/>
    <mergeCell ref="B34:BF34"/>
    <mergeCell ref="BH43:BM43"/>
    <mergeCell ref="B45:BB45"/>
    <mergeCell ref="BH45:BM45"/>
    <mergeCell ref="BH37:BZ37"/>
    <mergeCell ref="B47:BB47"/>
    <mergeCell ref="B44:BB44"/>
    <mergeCell ref="BH44:BM44"/>
    <mergeCell ref="BS44:BZ44"/>
    <mergeCell ref="BN47:BR47"/>
    <mergeCell ref="AB24:AC24"/>
    <mergeCell ref="AB28:AC28"/>
    <mergeCell ref="AB26:AC26"/>
    <mergeCell ref="AB25:AC25"/>
    <mergeCell ref="BH36:BZ36"/>
    <mergeCell ref="BH40:BM42"/>
    <mergeCell ref="BH35:BZ35"/>
    <mergeCell ref="K10:P10"/>
    <mergeCell ref="AB14:AC14"/>
    <mergeCell ref="AB15:AC15"/>
    <mergeCell ref="AR10:BC10"/>
    <mergeCell ref="AL23:BZ28"/>
    <mergeCell ref="AM5:AP5"/>
    <mergeCell ref="BB14:BC14"/>
    <mergeCell ref="BB15:BC15"/>
    <mergeCell ref="AB17:AC17"/>
    <mergeCell ref="AB19:AC19"/>
    <mergeCell ref="BH34:BZ34"/>
    <mergeCell ref="BB18:BC18"/>
    <mergeCell ref="AB27:AC27"/>
    <mergeCell ref="BB16:BC16"/>
    <mergeCell ref="BH31:BZ33"/>
    <mergeCell ref="AL22:BZ22"/>
    <mergeCell ref="AB20:AC20"/>
    <mergeCell ref="AB18:AC18"/>
    <mergeCell ref="BB17:BC17"/>
    <mergeCell ref="AB16:AC16"/>
  </mergeCells>
  <dataValidations count="21">
    <dataValidation type="custom" showInputMessage="1" showErrorMessage="1" error="Bitte nur eine Branche ankreuzen!" sqref="AB20:AC20">
      <formula1>AND(ISBLANK(AB14),ISBLANK(AB15),ISBLANK(AB16),ISBLANK(AB17),ISBLANK(AB18),ISBLANK(AB19))</formula1>
    </dataValidation>
    <dataValidation type="custom" showInputMessage="1" showErrorMessage="1" error="Bitte nur eine Branche ankreuzen!" sqref="AB14:AC14">
      <formula1>AND(ISBLANK(AB15),ISBLANK(AB16),ISBLANK(AB17),ISBLANK(AB18),ISBLANK(AB19),ISBLANK(AB20))</formula1>
    </dataValidation>
    <dataValidation type="custom" showInputMessage="1" showErrorMessage="1" error="Bitte nur eine Branche ankreuzen!" sqref="AB15:AC15">
      <formula1>AND(ISBLANK(AB14),ISBLANK(AB16),ISBLANK(AB17),ISBLANK(AB18),ISBLANK(AB19),ISBLANK(AB20))</formula1>
    </dataValidation>
    <dataValidation type="custom" showInputMessage="1" showErrorMessage="1" error="Bitte nur eine Branche ankreuzen!" sqref="AB16:AC16">
      <formula1>AND(ISBLANK(AB14),ISBLANK(AB15),ISBLANK(AB17),ISBLANK(AB18),ISBLANK(AB19),ISBLANK(AB20))</formula1>
    </dataValidation>
    <dataValidation type="custom" showInputMessage="1" showErrorMessage="1" error="Bitte nur eine Branche ankreuzen!" sqref="AB17:AC17">
      <formula1>AND(ISBLANK(AB14),ISBLANK(AB15),ISBLANK(AB16),ISBLANK(AB18),ISBLANK(AB19),ISBLANK(AB20))</formula1>
    </dataValidation>
    <dataValidation type="custom" showInputMessage="1" showErrorMessage="1" error="Bitte nur eine Branche ankreuzen!" sqref="AB18:AC18">
      <formula1>AND(ISBLANK(AB14),ISBLANK(AB15),ISBLANK(AB16),ISBLANK(AB17),ISBLANK(AB19),ISBLANK(AB20))</formula1>
    </dataValidation>
    <dataValidation type="custom" showInputMessage="1" showErrorMessage="1" error="Bitte nur eine Branche ankreuzen!" sqref="AB19:AC19">
      <formula1>AND(ISBLANK(AB14),ISBLANK(AB15),ISBLANK(AB16),ISBLANK(AB17),ISBLANK(AB18),ISBLANK(AB20))</formula1>
    </dataValidation>
    <dataValidation type="custom" showInputMessage="1" showErrorMessage="1" error="Bitte nur eine Betriebsgrößenklasse ankreuzen!" sqref="AB28:AC28">
      <formula1>AND(ISBLANK(AB24),ISBLANK(AB25),ISBLANK(AB26),ISBLANK(AB27))</formula1>
    </dataValidation>
    <dataValidation type="custom" showInputMessage="1" showErrorMessage="1" error="Bitte nur eine Betriebsgrößenklasse ankreuzen!" sqref="AB24:AC24">
      <formula1>AND(ISBLANK(AB25),ISBLANK(AB26),ISBLANK(AB27),ISBLANK(AB28))</formula1>
    </dataValidation>
    <dataValidation type="custom" showInputMessage="1" showErrorMessage="1" error="Bitte nur eine Betriebsgrößenklasse ankreuzen!" sqref="AB25:AC25">
      <formula1>AND(ISBLANK(AB24),ISBLANK(AB26),ISBLANK(AB27),ISBLANK(AB28))</formula1>
    </dataValidation>
    <dataValidation type="custom" showInputMessage="1" showErrorMessage="1" error="Bitte nur eine Betriebsgrößenklasse ankreuzen!" sqref="AB26:AC26">
      <formula1>AND(ISBLANK(AB24),ISBLANK(AB25),ISBLANK(AB27),ISBLANK(AB28))</formula1>
    </dataValidation>
    <dataValidation type="custom" showInputMessage="1" showErrorMessage="1" error="Bitte nur eine Betriebsgrößenklasse ankreuzen!" sqref="AB27:AC27">
      <formula1>AND(ISBLANK(AB24),ISBLANK(AB25),ISBLANK(AB26),ISBLANK(AB28))</formula1>
    </dataValidation>
    <dataValidation type="custom" showInputMessage="1" showErrorMessage="1" error="Bitte nur ein Kreuz bei Region!" sqref="BB15:BC15">
      <formula1>AND(ISBLANK(BB14),ISBLANK(BB16),ISBLANK(BB17),ISBLANK(BB18))</formula1>
    </dataValidation>
    <dataValidation type="custom" showInputMessage="1" showErrorMessage="1" error="Bitte nur ein Kreuz bei Region!" sqref="BB14:BC14">
      <formula1>AND(ISBLANK(BB15),ISBLANK(BB16),ISBLANK(BB17),ISBLANK(BB18))</formula1>
    </dataValidation>
    <dataValidation type="custom" showInputMessage="1" showErrorMessage="1" error="Bitte nur ein Kreuz bei Region!" sqref="BB16:BC16">
      <formula1>AND(ISBLANK(BB14),ISBLANK(BB15),ISBLANK(BB17),ISBLANK(BB18))</formula1>
    </dataValidation>
    <dataValidation type="custom" showInputMessage="1" showErrorMessage="1" error="Bitte nur ein Kreuz bei Region!" sqref="BB17:BC17">
      <formula1>AND(ISBLANK(BB14),ISBLANK(BB15),ISBLANK(BB16),ISBLANK(BB18))</formula1>
    </dataValidation>
    <dataValidation type="custom" showInputMessage="1" showErrorMessage="1" error="Bitte nur ein Kreuz bei Region!" sqref="BB18:BC18">
      <formula1>AND(ISBLANK(BB14),ISBLANK(BB15),ISBLANK(BB16),ISBLANK(BB17))</formula1>
    </dataValidation>
    <dataValidation type="decimal" allowBlank="1" showInputMessage="1" showErrorMessage="1" sqref="BH35:BZ37">
      <formula1>10000</formula1>
      <formula2>200000</formula2>
    </dataValidation>
    <dataValidation type="decimal" allowBlank="1" showInputMessage="1" showErrorMessage="1" sqref="S51:W51">
      <formula1>0</formula1>
      <formula2>200</formula2>
    </dataValidation>
    <dataValidation type="decimal" allowBlank="1" showInputMessage="1" showErrorMessage="1" sqref="BH44:BM47">
      <formula1>1</formula1>
      <formula2>1000</formula2>
    </dataValidation>
    <dataValidation type="decimal" allowBlank="1" showInputMessage="1" showErrorMessage="1" sqref="BS44:BZ47">
      <formula1>10000</formula1>
      <formula2>1000000</formula2>
    </dataValidation>
  </dataValidations>
  <printOptions/>
  <pageMargins left="0.5905511811023623" right="0.5905511811023623" top="0.3937007874015748" bottom="0.5905511811023623" header="0.5118110236220472" footer="0.4724409448818898"/>
  <pageSetup horizontalDpi="600" verticalDpi="600" orientation="landscape" paperSize="9" r:id="rId4"/>
  <headerFooter alignWithMargins="0">
    <oddFooter>&amp;R&amp;9&amp;P/&amp;N</oddFooter>
  </headerFooter>
  <rowBreaks count="1" manualBreakCount="1">
    <brk id="38"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54"/>
  <sheetViews>
    <sheetView zoomScalePageLayoutView="160" workbookViewId="0" topLeftCell="A1">
      <selection activeCell="J6" sqref="J6:J154"/>
    </sheetView>
  </sheetViews>
  <sheetFormatPr defaultColWidth="11.421875" defaultRowHeight="12.75"/>
  <cols>
    <col min="1" max="1" width="10.28125" style="1" customWidth="1"/>
    <col min="2" max="3" width="10.7109375" style="168" customWidth="1"/>
    <col min="4" max="4" width="10.7109375" style="193" customWidth="1"/>
    <col min="5" max="5" width="10.140625" style="88" customWidth="1"/>
    <col min="6" max="6" width="16.28125" style="88" customWidth="1"/>
    <col min="7" max="9" width="5.28125" style="1" customWidth="1"/>
    <col min="10" max="10" width="14.421875" style="1" customWidth="1"/>
    <col min="11" max="11" width="24.57421875" style="1" customWidth="1"/>
    <col min="12" max="12" width="11.7109375" style="1" customWidth="1"/>
    <col min="13" max="13" width="11.421875" style="88" customWidth="1"/>
    <col min="14" max="14" width="56.421875" style="1" customWidth="1"/>
    <col min="15" max="15" width="26.00390625" style="1" customWidth="1"/>
    <col min="16" max="16384" width="11.421875" style="1" customWidth="1"/>
  </cols>
  <sheetData>
    <row r="1" spans="1:15" ht="19.5" customHeight="1">
      <c r="A1" s="104" t="s">
        <v>16</v>
      </c>
      <c r="B1" s="164"/>
      <c r="C1" s="169"/>
      <c r="D1" s="191"/>
      <c r="E1" s="127" t="s">
        <v>50</v>
      </c>
      <c r="F1" s="128">
        <f>Datenfeld1!E2</f>
        <v>2015</v>
      </c>
      <c r="G1" s="90"/>
      <c r="H1" s="90"/>
      <c r="I1" s="90"/>
      <c r="J1" s="90"/>
      <c r="K1" s="90"/>
      <c r="L1" s="90"/>
      <c r="M1" s="91"/>
      <c r="N1" s="90"/>
      <c r="O1" s="92"/>
    </row>
    <row r="2" spans="1:15" ht="27" customHeight="1">
      <c r="A2" s="280" t="s">
        <v>2</v>
      </c>
      <c r="B2" s="282" t="s">
        <v>593</v>
      </c>
      <c r="C2" s="282" t="s">
        <v>592</v>
      </c>
      <c r="D2" s="282" t="s">
        <v>591</v>
      </c>
      <c r="E2" s="280" t="s">
        <v>172</v>
      </c>
      <c r="F2" s="284" t="s">
        <v>240</v>
      </c>
      <c r="G2" s="287" t="s">
        <v>584</v>
      </c>
      <c r="H2" s="288"/>
      <c r="I2" s="289" t="s">
        <v>585</v>
      </c>
      <c r="J2" s="284" t="s">
        <v>173</v>
      </c>
      <c r="K2" s="280" t="s">
        <v>18</v>
      </c>
      <c r="L2" s="284" t="s">
        <v>460</v>
      </c>
      <c r="M2" s="284" t="s">
        <v>3</v>
      </c>
      <c r="N2" s="292" t="s">
        <v>583</v>
      </c>
      <c r="O2" s="280" t="s">
        <v>4</v>
      </c>
    </row>
    <row r="3" spans="1:15" s="83" customFormat="1" ht="86.25" customHeight="1">
      <c r="A3" s="281"/>
      <c r="B3" s="283"/>
      <c r="C3" s="283"/>
      <c r="D3" s="291"/>
      <c r="E3" s="286"/>
      <c r="F3" s="285"/>
      <c r="G3" s="163" t="s">
        <v>586</v>
      </c>
      <c r="H3" s="163" t="s">
        <v>587</v>
      </c>
      <c r="I3" s="290"/>
      <c r="J3" s="281"/>
      <c r="K3" s="281"/>
      <c r="L3" s="285"/>
      <c r="M3" s="285"/>
      <c r="N3" s="293"/>
      <c r="O3" s="286"/>
    </row>
    <row r="4" spans="1:17" ht="12.75">
      <c r="A4" s="122" t="s">
        <v>197</v>
      </c>
      <c r="B4" s="165">
        <v>1985</v>
      </c>
      <c r="C4" s="165">
        <v>2010</v>
      </c>
      <c r="D4" s="189" t="s">
        <v>5</v>
      </c>
      <c r="E4" s="103">
        <v>38</v>
      </c>
      <c r="F4" s="194" t="s">
        <v>259</v>
      </c>
      <c r="G4" s="194" t="s">
        <v>213</v>
      </c>
      <c r="H4" s="194"/>
      <c r="I4" s="194" t="s">
        <v>213</v>
      </c>
      <c r="J4" s="102">
        <v>52000</v>
      </c>
      <c r="K4" s="101" t="s">
        <v>198</v>
      </c>
      <c r="L4" s="196" t="s">
        <v>335</v>
      </c>
      <c r="M4" s="178" t="s">
        <v>7</v>
      </c>
      <c r="N4" s="101" t="str">
        <f aca="true" t="shared" si="0" ref="N4:N25">IF(ISBLANK(L4),"",VLOOKUP(L4,Kataloganzeige,2))</f>
        <v>Konstruktionstechniker/-in</v>
      </c>
      <c r="O4" s="101" t="s">
        <v>17</v>
      </c>
      <c r="Q4" s="84"/>
    </row>
    <row r="5" spans="1:17" ht="12.75">
      <c r="A5" s="85"/>
      <c r="B5" s="166"/>
      <c r="C5" s="166"/>
      <c r="D5" s="190"/>
      <c r="E5" s="86" t="s">
        <v>34</v>
      </c>
      <c r="F5" s="195"/>
      <c r="G5" s="195"/>
      <c r="H5" s="195"/>
      <c r="I5" s="195"/>
      <c r="J5" s="89" t="s">
        <v>86</v>
      </c>
      <c r="K5" s="85"/>
      <c r="L5" s="197"/>
      <c r="M5" s="198"/>
      <c r="N5" s="146">
        <f t="shared" si="0"/>
      </c>
      <c r="O5" s="85"/>
      <c r="Q5" s="84"/>
    </row>
    <row r="6" spans="1:15" s="87" customFormat="1" ht="15" customHeight="1">
      <c r="A6" s="136"/>
      <c r="B6" s="167"/>
      <c r="C6" s="167"/>
      <c r="D6" s="192"/>
      <c r="E6" s="137"/>
      <c r="F6" s="138"/>
      <c r="G6" s="144"/>
      <c r="H6" s="144"/>
      <c r="I6" s="144"/>
      <c r="J6" s="139"/>
      <c r="K6" s="145"/>
      <c r="L6" s="136"/>
      <c r="M6" s="137"/>
      <c r="N6" s="147">
        <f t="shared" si="0"/>
      </c>
      <c r="O6" s="145"/>
    </row>
    <row r="7" spans="1:15" ht="15" customHeight="1">
      <c r="A7" s="136"/>
      <c r="B7" s="170"/>
      <c r="C7" s="167"/>
      <c r="D7" s="192"/>
      <c r="E7" s="137"/>
      <c r="F7" s="138"/>
      <c r="G7" s="138"/>
      <c r="H7" s="138"/>
      <c r="I7" s="138"/>
      <c r="J7" s="139"/>
      <c r="K7" s="136"/>
      <c r="L7" s="136"/>
      <c r="M7" s="137"/>
      <c r="N7" s="147">
        <f t="shared" si="0"/>
      </c>
      <c r="O7" s="136"/>
    </row>
    <row r="8" spans="1:15" ht="15" customHeight="1">
      <c r="A8" s="136"/>
      <c r="B8" s="170"/>
      <c r="C8" s="167"/>
      <c r="D8" s="192"/>
      <c r="E8" s="137"/>
      <c r="F8" s="138"/>
      <c r="G8" s="138"/>
      <c r="H8" s="138"/>
      <c r="I8" s="138"/>
      <c r="J8" s="139"/>
      <c r="K8" s="136"/>
      <c r="L8" s="136"/>
      <c r="M8" s="137"/>
      <c r="N8" s="147">
        <f t="shared" si="0"/>
      </c>
      <c r="O8" s="136"/>
    </row>
    <row r="9" spans="1:15" ht="15" customHeight="1">
      <c r="A9" s="136"/>
      <c r="B9" s="167"/>
      <c r="C9" s="167"/>
      <c r="D9" s="192"/>
      <c r="E9" s="137"/>
      <c r="F9" s="138"/>
      <c r="G9" s="138"/>
      <c r="H9" s="138"/>
      <c r="I9" s="138"/>
      <c r="J9" s="139"/>
      <c r="K9" s="136"/>
      <c r="L9" s="136"/>
      <c r="M9" s="137"/>
      <c r="N9" s="147">
        <f t="shared" si="0"/>
      </c>
      <c r="O9" s="136"/>
    </row>
    <row r="10" spans="1:15" ht="15" customHeight="1">
      <c r="A10" s="136"/>
      <c r="B10" s="167"/>
      <c r="C10" s="167"/>
      <c r="D10" s="192"/>
      <c r="E10" s="137"/>
      <c r="F10" s="138"/>
      <c r="G10" s="138"/>
      <c r="H10" s="138"/>
      <c r="I10" s="138"/>
      <c r="J10" s="139"/>
      <c r="K10" s="136"/>
      <c r="L10" s="136"/>
      <c r="M10" s="137"/>
      <c r="N10" s="147">
        <f t="shared" si="0"/>
      </c>
      <c r="O10" s="136"/>
    </row>
    <row r="11" spans="1:15" ht="15" customHeight="1">
      <c r="A11" s="136"/>
      <c r="B11" s="167"/>
      <c r="C11" s="167"/>
      <c r="D11" s="192"/>
      <c r="E11" s="137"/>
      <c r="F11" s="138"/>
      <c r="G11" s="138"/>
      <c r="H11" s="138"/>
      <c r="I11" s="138"/>
      <c r="J11" s="139"/>
      <c r="K11" s="136"/>
      <c r="L11" s="136"/>
      <c r="M11" s="137"/>
      <c r="N11" s="147">
        <f t="shared" si="0"/>
      </c>
      <c r="O11" s="136"/>
    </row>
    <row r="12" spans="1:15" ht="15" customHeight="1">
      <c r="A12" s="136"/>
      <c r="B12" s="167"/>
      <c r="C12" s="167"/>
      <c r="D12" s="192"/>
      <c r="E12" s="137"/>
      <c r="F12" s="138"/>
      <c r="G12" s="138"/>
      <c r="H12" s="138"/>
      <c r="I12" s="138"/>
      <c r="J12" s="139"/>
      <c r="K12" s="136"/>
      <c r="L12" s="136"/>
      <c r="M12" s="137"/>
      <c r="N12" s="147">
        <f t="shared" si="0"/>
      </c>
      <c r="O12" s="136"/>
    </row>
    <row r="13" spans="1:15" ht="15" customHeight="1">
      <c r="A13" s="136"/>
      <c r="B13" s="167"/>
      <c r="C13" s="167"/>
      <c r="D13" s="192"/>
      <c r="E13" s="137"/>
      <c r="F13" s="138"/>
      <c r="G13" s="138"/>
      <c r="H13" s="138"/>
      <c r="I13" s="138"/>
      <c r="J13" s="139"/>
      <c r="K13" s="136"/>
      <c r="L13" s="136"/>
      <c r="M13" s="137"/>
      <c r="N13" s="147">
        <f t="shared" si="0"/>
      </c>
      <c r="O13" s="136"/>
    </row>
    <row r="14" spans="1:15" ht="15" customHeight="1">
      <c r="A14" s="136"/>
      <c r="B14" s="167"/>
      <c r="C14" s="167"/>
      <c r="D14" s="192"/>
      <c r="E14" s="137"/>
      <c r="F14" s="138"/>
      <c r="G14" s="138"/>
      <c r="H14" s="138"/>
      <c r="I14" s="138"/>
      <c r="J14" s="139"/>
      <c r="K14" s="136"/>
      <c r="L14" s="136"/>
      <c r="M14" s="137"/>
      <c r="N14" s="147">
        <f t="shared" si="0"/>
      </c>
      <c r="O14" s="136"/>
    </row>
    <row r="15" spans="1:15" ht="15" customHeight="1">
      <c r="A15" s="136"/>
      <c r="B15" s="167"/>
      <c r="C15" s="167"/>
      <c r="D15" s="192"/>
      <c r="E15" s="137"/>
      <c r="F15" s="138"/>
      <c r="G15" s="138"/>
      <c r="H15" s="138"/>
      <c r="I15" s="138"/>
      <c r="J15" s="139"/>
      <c r="K15" s="136"/>
      <c r="L15" s="136"/>
      <c r="M15" s="137"/>
      <c r="N15" s="147">
        <f t="shared" si="0"/>
      </c>
      <c r="O15" s="136"/>
    </row>
    <row r="16" spans="1:15" ht="15" customHeight="1">
      <c r="A16" s="136"/>
      <c r="B16" s="167"/>
      <c r="C16" s="167"/>
      <c r="D16" s="192"/>
      <c r="E16" s="137"/>
      <c r="F16" s="138"/>
      <c r="G16" s="138"/>
      <c r="H16" s="138"/>
      <c r="I16" s="138"/>
      <c r="J16" s="139"/>
      <c r="K16" s="136"/>
      <c r="L16" s="136"/>
      <c r="M16" s="137"/>
      <c r="N16" s="147">
        <f t="shared" si="0"/>
      </c>
      <c r="O16" s="136"/>
    </row>
    <row r="17" spans="1:15" ht="15" customHeight="1">
      <c r="A17" s="136"/>
      <c r="B17" s="167"/>
      <c r="C17" s="167"/>
      <c r="D17" s="192"/>
      <c r="E17" s="137"/>
      <c r="F17" s="138"/>
      <c r="G17" s="138"/>
      <c r="H17" s="138"/>
      <c r="I17" s="138"/>
      <c r="J17" s="139"/>
      <c r="K17" s="136"/>
      <c r="L17" s="136"/>
      <c r="M17" s="137"/>
      <c r="N17" s="147">
        <f t="shared" si="0"/>
      </c>
      <c r="O17" s="136"/>
    </row>
    <row r="18" spans="1:15" ht="15" customHeight="1">
      <c r="A18" s="136"/>
      <c r="B18" s="167"/>
      <c r="C18" s="167"/>
      <c r="D18" s="192"/>
      <c r="E18" s="137"/>
      <c r="F18" s="138"/>
      <c r="G18" s="138"/>
      <c r="H18" s="138"/>
      <c r="I18" s="138"/>
      <c r="J18" s="139"/>
      <c r="K18" s="136"/>
      <c r="L18" s="136"/>
      <c r="M18" s="137"/>
      <c r="N18" s="147">
        <f t="shared" si="0"/>
      </c>
      <c r="O18" s="136"/>
    </row>
    <row r="19" spans="1:15" ht="15" customHeight="1">
      <c r="A19" s="136"/>
      <c r="B19" s="167"/>
      <c r="C19" s="167"/>
      <c r="D19" s="192"/>
      <c r="E19" s="137"/>
      <c r="F19" s="138"/>
      <c r="G19" s="138"/>
      <c r="H19" s="138"/>
      <c r="I19" s="138"/>
      <c r="J19" s="139"/>
      <c r="K19" s="136"/>
      <c r="L19" s="136"/>
      <c r="M19" s="137"/>
      <c r="N19" s="147">
        <f t="shared" si="0"/>
      </c>
      <c r="O19" s="136"/>
    </row>
    <row r="20" spans="1:15" ht="15" customHeight="1">
      <c r="A20" s="136"/>
      <c r="B20" s="167"/>
      <c r="C20" s="167"/>
      <c r="D20" s="192"/>
      <c r="E20" s="137"/>
      <c r="F20" s="138"/>
      <c r="G20" s="138"/>
      <c r="H20" s="138"/>
      <c r="I20" s="138"/>
      <c r="J20" s="139"/>
      <c r="K20" s="136"/>
      <c r="L20" s="136"/>
      <c r="M20" s="137"/>
      <c r="N20" s="147">
        <f t="shared" si="0"/>
      </c>
      <c r="O20" s="136"/>
    </row>
    <row r="21" spans="1:15" ht="15" customHeight="1">
      <c r="A21" s="136"/>
      <c r="B21" s="170"/>
      <c r="C21" s="170"/>
      <c r="D21" s="192"/>
      <c r="E21" s="137"/>
      <c r="F21" s="138"/>
      <c r="G21" s="138"/>
      <c r="H21" s="138"/>
      <c r="I21" s="138"/>
      <c r="J21" s="139"/>
      <c r="K21" s="136"/>
      <c r="L21" s="136"/>
      <c r="M21" s="137"/>
      <c r="N21" s="147">
        <f t="shared" si="0"/>
      </c>
      <c r="O21" s="136"/>
    </row>
    <row r="22" spans="1:15" ht="15" customHeight="1">
      <c r="A22" s="136"/>
      <c r="B22" s="167"/>
      <c r="C22" s="167"/>
      <c r="D22" s="192"/>
      <c r="E22" s="137"/>
      <c r="F22" s="138"/>
      <c r="G22" s="138"/>
      <c r="H22" s="138"/>
      <c r="I22" s="138"/>
      <c r="J22" s="139"/>
      <c r="K22" s="136"/>
      <c r="L22" s="136"/>
      <c r="M22" s="137"/>
      <c r="N22" s="147">
        <f t="shared" si="0"/>
      </c>
      <c r="O22" s="136"/>
    </row>
    <row r="23" spans="1:15" ht="15" customHeight="1">
      <c r="A23" s="136"/>
      <c r="B23" s="167"/>
      <c r="C23" s="167"/>
      <c r="D23" s="192"/>
      <c r="E23" s="137"/>
      <c r="F23" s="138"/>
      <c r="G23" s="138"/>
      <c r="H23" s="138"/>
      <c r="I23" s="138"/>
      <c r="J23" s="139"/>
      <c r="K23" s="136"/>
      <c r="L23" s="136"/>
      <c r="M23" s="137"/>
      <c r="N23" s="147">
        <f t="shared" si="0"/>
      </c>
      <c r="O23" s="136"/>
    </row>
    <row r="24" spans="1:15" ht="15" customHeight="1">
      <c r="A24" s="136"/>
      <c r="B24" s="167"/>
      <c r="C24" s="167"/>
      <c r="D24" s="192"/>
      <c r="E24" s="137"/>
      <c r="F24" s="138"/>
      <c r="G24" s="138"/>
      <c r="H24" s="138"/>
      <c r="I24" s="138"/>
      <c r="J24" s="139"/>
      <c r="K24" s="136"/>
      <c r="L24" s="136"/>
      <c r="M24" s="137"/>
      <c r="N24" s="147">
        <f t="shared" si="0"/>
      </c>
      <c r="O24" s="136"/>
    </row>
    <row r="25" spans="1:15" ht="15" customHeight="1">
      <c r="A25" s="136"/>
      <c r="B25" s="167"/>
      <c r="C25" s="167"/>
      <c r="D25" s="192"/>
      <c r="E25" s="137"/>
      <c r="F25" s="138"/>
      <c r="G25" s="138"/>
      <c r="H25" s="138"/>
      <c r="I25" s="138"/>
      <c r="J25" s="139"/>
      <c r="K25" s="136"/>
      <c r="L25" s="136"/>
      <c r="M25" s="137"/>
      <c r="N25" s="147">
        <f t="shared" si="0"/>
      </c>
      <c r="O25" s="136"/>
    </row>
    <row r="26" spans="1:15" ht="15" customHeight="1">
      <c r="A26" s="136"/>
      <c r="B26" s="167"/>
      <c r="C26" s="167"/>
      <c r="D26" s="192"/>
      <c r="E26" s="137"/>
      <c r="F26" s="138"/>
      <c r="G26" s="138"/>
      <c r="H26" s="138"/>
      <c r="I26" s="138"/>
      <c r="J26" s="139"/>
      <c r="K26" s="136"/>
      <c r="L26" s="136"/>
      <c r="M26" s="137"/>
      <c r="N26" s="147">
        <f aca="true" t="shared" si="1" ref="N26:N89">IF(ISBLANK(L26),"",VLOOKUP(L26,Kataloganzeige,2))</f>
      </c>
      <c r="O26" s="136"/>
    </row>
    <row r="27" spans="1:15" ht="15" customHeight="1">
      <c r="A27" s="136"/>
      <c r="B27" s="167"/>
      <c r="C27" s="167"/>
      <c r="D27" s="192"/>
      <c r="E27" s="137"/>
      <c r="F27" s="138"/>
      <c r="G27" s="138"/>
      <c r="H27" s="138"/>
      <c r="I27" s="138"/>
      <c r="J27" s="139"/>
      <c r="K27" s="136"/>
      <c r="L27" s="136"/>
      <c r="M27" s="137"/>
      <c r="N27" s="147">
        <f t="shared" si="1"/>
      </c>
      <c r="O27" s="136"/>
    </row>
    <row r="28" spans="1:15" ht="15" customHeight="1">
      <c r="A28" s="136"/>
      <c r="B28" s="167"/>
      <c r="C28" s="167"/>
      <c r="D28" s="192"/>
      <c r="E28" s="137"/>
      <c r="F28" s="138"/>
      <c r="G28" s="138"/>
      <c r="H28" s="138"/>
      <c r="I28" s="138"/>
      <c r="J28" s="139"/>
      <c r="K28" s="136"/>
      <c r="L28" s="136"/>
      <c r="M28" s="137"/>
      <c r="N28" s="147">
        <f t="shared" si="1"/>
      </c>
      <c r="O28" s="136"/>
    </row>
    <row r="29" spans="1:15" ht="15" customHeight="1">
      <c r="A29" s="136"/>
      <c r="B29" s="167"/>
      <c r="C29" s="167"/>
      <c r="D29" s="192"/>
      <c r="E29" s="137"/>
      <c r="F29" s="138"/>
      <c r="G29" s="138"/>
      <c r="H29" s="138"/>
      <c r="I29" s="138"/>
      <c r="J29" s="139"/>
      <c r="K29" s="136"/>
      <c r="L29" s="136"/>
      <c r="M29" s="137"/>
      <c r="N29" s="147">
        <f t="shared" si="1"/>
      </c>
      <c r="O29" s="136"/>
    </row>
    <row r="30" spans="1:15" ht="15" customHeight="1">
      <c r="A30" s="136"/>
      <c r="B30" s="167"/>
      <c r="C30" s="167"/>
      <c r="D30" s="192"/>
      <c r="E30" s="137"/>
      <c r="F30" s="138"/>
      <c r="G30" s="138"/>
      <c r="H30" s="138"/>
      <c r="I30" s="138"/>
      <c r="J30" s="139"/>
      <c r="K30" s="136"/>
      <c r="L30" s="136"/>
      <c r="M30" s="137"/>
      <c r="N30" s="147">
        <f t="shared" si="1"/>
      </c>
      <c r="O30" s="136"/>
    </row>
    <row r="31" spans="1:15" ht="15" customHeight="1">
      <c r="A31" s="136"/>
      <c r="B31" s="167"/>
      <c r="C31" s="167"/>
      <c r="D31" s="192"/>
      <c r="E31" s="137"/>
      <c r="F31" s="138"/>
      <c r="G31" s="138"/>
      <c r="H31" s="138"/>
      <c r="I31" s="138"/>
      <c r="J31" s="139"/>
      <c r="K31" s="136"/>
      <c r="L31" s="136"/>
      <c r="M31" s="137"/>
      <c r="N31" s="147">
        <f t="shared" si="1"/>
      </c>
      <c r="O31" s="136"/>
    </row>
    <row r="32" spans="1:15" ht="15" customHeight="1">
      <c r="A32" s="136"/>
      <c r="B32" s="167"/>
      <c r="C32" s="170"/>
      <c r="D32" s="192"/>
      <c r="E32" s="137"/>
      <c r="F32" s="138"/>
      <c r="G32" s="138"/>
      <c r="H32" s="138"/>
      <c r="I32" s="138"/>
      <c r="J32" s="139"/>
      <c r="K32" s="136"/>
      <c r="L32" s="136"/>
      <c r="M32" s="137"/>
      <c r="N32" s="147">
        <f t="shared" si="1"/>
      </c>
      <c r="O32" s="136"/>
    </row>
    <row r="33" spans="1:15" ht="15" customHeight="1">
      <c r="A33" s="136"/>
      <c r="B33" s="167"/>
      <c r="C33" s="167"/>
      <c r="D33" s="192"/>
      <c r="E33" s="137"/>
      <c r="F33" s="138"/>
      <c r="G33" s="138"/>
      <c r="H33" s="138"/>
      <c r="I33" s="138"/>
      <c r="J33" s="139"/>
      <c r="K33" s="136"/>
      <c r="L33" s="136"/>
      <c r="M33" s="137"/>
      <c r="N33" s="147">
        <f t="shared" si="1"/>
      </c>
      <c r="O33" s="136"/>
    </row>
    <row r="34" spans="1:15" ht="15" customHeight="1">
      <c r="A34" s="136"/>
      <c r="B34" s="167"/>
      <c r="C34" s="167"/>
      <c r="D34" s="192"/>
      <c r="E34" s="137"/>
      <c r="F34" s="138"/>
      <c r="G34" s="138"/>
      <c r="H34" s="138"/>
      <c r="I34" s="138"/>
      <c r="J34" s="139"/>
      <c r="K34" s="136"/>
      <c r="L34" s="136"/>
      <c r="M34" s="137"/>
      <c r="N34" s="147">
        <f t="shared" si="1"/>
      </c>
      <c r="O34" s="136"/>
    </row>
    <row r="35" spans="1:15" ht="15" customHeight="1">
      <c r="A35" s="136"/>
      <c r="B35" s="167"/>
      <c r="C35" s="167"/>
      <c r="D35" s="192"/>
      <c r="E35" s="137"/>
      <c r="F35" s="138"/>
      <c r="G35" s="138"/>
      <c r="H35" s="138"/>
      <c r="I35" s="138"/>
      <c r="J35" s="139"/>
      <c r="K35" s="136"/>
      <c r="L35" s="136"/>
      <c r="M35" s="137"/>
      <c r="N35" s="147">
        <f t="shared" si="1"/>
      </c>
      <c r="O35" s="136"/>
    </row>
    <row r="36" spans="1:15" ht="15" customHeight="1">
      <c r="A36" s="136"/>
      <c r="B36" s="167"/>
      <c r="C36" s="167"/>
      <c r="D36" s="192"/>
      <c r="E36" s="137"/>
      <c r="F36" s="138"/>
      <c r="G36" s="138"/>
      <c r="H36" s="138"/>
      <c r="I36" s="138"/>
      <c r="J36" s="139"/>
      <c r="K36" s="136"/>
      <c r="L36" s="136"/>
      <c r="M36" s="137"/>
      <c r="N36" s="147">
        <f t="shared" si="1"/>
      </c>
      <c r="O36" s="136"/>
    </row>
    <row r="37" spans="1:15" ht="15" customHeight="1">
      <c r="A37" s="136"/>
      <c r="B37" s="167"/>
      <c r="C37" s="167"/>
      <c r="D37" s="192"/>
      <c r="E37" s="137"/>
      <c r="F37" s="138"/>
      <c r="G37" s="138"/>
      <c r="H37" s="138"/>
      <c r="I37" s="138"/>
      <c r="J37" s="139"/>
      <c r="K37" s="136"/>
      <c r="L37" s="136"/>
      <c r="M37" s="137"/>
      <c r="N37" s="147">
        <f t="shared" si="1"/>
      </c>
      <c r="O37" s="136"/>
    </row>
    <row r="38" spans="1:15" ht="15" customHeight="1">
      <c r="A38" s="136"/>
      <c r="B38" s="167"/>
      <c r="C38" s="167"/>
      <c r="D38" s="192"/>
      <c r="E38" s="137"/>
      <c r="F38" s="138"/>
      <c r="G38" s="138"/>
      <c r="H38" s="138"/>
      <c r="I38" s="138"/>
      <c r="J38" s="139"/>
      <c r="K38" s="136"/>
      <c r="L38" s="136"/>
      <c r="M38" s="137"/>
      <c r="N38" s="147">
        <f t="shared" si="1"/>
      </c>
      <c r="O38" s="136"/>
    </row>
    <row r="39" spans="1:15" ht="15" customHeight="1">
      <c r="A39" s="136"/>
      <c r="B39" s="167"/>
      <c r="C39" s="167"/>
      <c r="D39" s="192"/>
      <c r="E39" s="137"/>
      <c r="F39" s="138"/>
      <c r="G39" s="138"/>
      <c r="H39" s="138"/>
      <c r="I39" s="138"/>
      <c r="J39" s="139"/>
      <c r="K39" s="136"/>
      <c r="L39" s="136"/>
      <c r="M39" s="137"/>
      <c r="N39" s="147">
        <f t="shared" si="1"/>
      </c>
      <c r="O39" s="136"/>
    </row>
    <row r="40" spans="1:15" ht="15" customHeight="1">
      <c r="A40" s="136"/>
      <c r="B40" s="167"/>
      <c r="C40" s="167"/>
      <c r="D40" s="192"/>
      <c r="E40" s="137"/>
      <c r="F40" s="138"/>
      <c r="G40" s="138"/>
      <c r="H40" s="138"/>
      <c r="I40" s="138"/>
      <c r="J40" s="139"/>
      <c r="K40" s="136"/>
      <c r="L40" s="136"/>
      <c r="M40" s="137"/>
      <c r="N40" s="147">
        <f t="shared" si="1"/>
      </c>
      <c r="O40" s="136"/>
    </row>
    <row r="41" spans="1:15" ht="15" customHeight="1">
      <c r="A41" s="136"/>
      <c r="B41" s="167"/>
      <c r="C41" s="167"/>
      <c r="D41" s="192"/>
      <c r="E41" s="137"/>
      <c r="F41" s="138"/>
      <c r="G41" s="138"/>
      <c r="H41" s="138"/>
      <c r="I41" s="138"/>
      <c r="J41" s="139"/>
      <c r="K41" s="136"/>
      <c r="L41" s="136"/>
      <c r="M41" s="137"/>
      <c r="N41" s="147">
        <f t="shared" si="1"/>
      </c>
      <c r="O41" s="136"/>
    </row>
    <row r="42" spans="1:15" ht="15" customHeight="1">
      <c r="A42" s="136"/>
      <c r="B42" s="167"/>
      <c r="C42" s="167"/>
      <c r="D42" s="192"/>
      <c r="E42" s="137"/>
      <c r="F42" s="138"/>
      <c r="G42" s="138"/>
      <c r="H42" s="138"/>
      <c r="I42" s="138"/>
      <c r="J42" s="139"/>
      <c r="K42" s="136"/>
      <c r="L42" s="136"/>
      <c r="M42" s="137"/>
      <c r="N42" s="147">
        <f t="shared" si="1"/>
      </c>
      <c r="O42" s="136"/>
    </row>
    <row r="43" spans="1:15" ht="15" customHeight="1">
      <c r="A43" s="136"/>
      <c r="B43" s="167"/>
      <c r="C43" s="167"/>
      <c r="D43" s="192"/>
      <c r="E43" s="137"/>
      <c r="F43" s="138"/>
      <c r="G43" s="138"/>
      <c r="H43" s="138"/>
      <c r="I43" s="138"/>
      <c r="J43" s="139"/>
      <c r="K43" s="136"/>
      <c r="L43" s="136"/>
      <c r="M43" s="137"/>
      <c r="N43" s="147">
        <f t="shared" si="1"/>
      </c>
      <c r="O43" s="136"/>
    </row>
    <row r="44" spans="1:15" ht="15" customHeight="1">
      <c r="A44" s="136"/>
      <c r="B44" s="167"/>
      <c r="C44" s="167"/>
      <c r="D44" s="192"/>
      <c r="E44" s="137"/>
      <c r="F44" s="138"/>
      <c r="G44" s="138"/>
      <c r="H44" s="138"/>
      <c r="I44" s="138"/>
      <c r="J44" s="139"/>
      <c r="K44" s="136"/>
      <c r="L44" s="136"/>
      <c r="M44" s="137"/>
      <c r="N44" s="147">
        <f t="shared" si="1"/>
      </c>
      <c r="O44" s="136"/>
    </row>
    <row r="45" spans="1:15" ht="15" customHeight="1">
      <c r="A45" s="136"/>
      <c r="B45" s="167"/>
      <c r="C45" s="167"/>
      <c r="D45" s="192"/>
      <c r="E45" s="137"/>
      <c r="F45" s="138"/>
      <c r="G45" s="138"/>
      <c r="H45" s="138"/>
      <c r="I45" s="138"/>
      <c r="J45" s="139"/>
      <c r="K45" s="136"/>
      <c r="L45" s="136"/>
      <c r="M45" s="137"/>
      <c r="N45" s="147">
        <f t="shared" si="1"/>
      </c>
      <c r="O45" s="136"/>
    </row>
    <row r="46" spans="1:15" ht="15" customHeight="1">
      <c r="A46" s="136"/>
      <c r="B46" s="167"/>
      <c r="C46" s="167"/>
      <c r="D46" s="192"/>
      <c r="E46" s="137"/>
      <c r="F46" s="138"/>
      <c r="G46" s="138"/>
      <c r="H46" s="138"/>
      <c r="I46" s="138"/>
      <c r="J46" s="139"/>
      <c r="K46" s="136"/>
      <c r="L46" s="136"/>
      <c r="M46" s="137"/>
      <c r="N46" s="147">
        <f t="shared" si="1"/>
      </c>
      <c r="O46" s="136"/>
    </row>
    <row r="47" spans="1:15" ht="15" customHeight="1">
      <c r="A47" s="136"/>
      <c r="B47" s="167"/>
      <c r="C47" s="167"/>
      <c r="D47" s="192"/>
      <c r="E47" s="137"/>
      <c r="F47" s="138"/>
      <c r="G47" s="138"/>
      <c r="H47" s="138"/>
      <c r="I47" s="138"/>
      <c r="J47" s="139"/>
      <c r="K47" s="136"/>
      <c r="L47" s="136"/>
      <c r="M47" s="137"/>
      <c r="N47" s="147">
        <f t="shared" si="1"/>
      </c>
      <c r="O47" s="136"/>
    </row>
    <row r="48" spans="1:15" ht="15" customHeight="1">
      <c r="A48" s="136"/>
      <c r="B48" s="167"/>
      <c r="C48" s="167"/>
      <c r="D48" s="192"/>
      <c r="E48" s="137"/>
      <c r="F48" s="138"/>
      <c r="G48" s="138"/>
      <c r="H48" s="138"/>
      <c r="I48" s="138"/>
      <c r="J48" s="139"/>
      <c r="K48" s="136"/>
      <c r="L48" s="136"/>
      <c r="M48" s="137"/>
      <c r="N48" s="147">
        <f t="shared" si="1"/>
      </c>
      <c r="O48" s="136"/>
    </row>
    <row r="49" spans="1:15" ht="15" customHeight="1">
      <c r="A49" s="136"/>
      <c r="B49" s="167"/>
      <c r="C49" s="167"/>
      <c r="D49" s="192"/>
      <c r="E49" s="137"/>
      <c r="F49" s="138"/>
      <c r="G49" s="138"/>
      <c r="H49" s="138"/>
      <c r="I49" s="138"/>
      <c r="J49" s="139"/>
      <c r="K49" s="136"/>
      <c r="L49" s="136"/>
      <c r="M49" s="137"/>
      <c r="N49" s="147">
        <f t="shared" si="1"/>
      </c>
      <c r="O49" s="136"/>
    </row>
    <row r="50" spans="1:15" ht="15" customHeight="1">
      <c r="A50" s="136"/>
      <c r="B50" s="167"/>
      <c r="C50" s="167"/>
      <c r="D50" s="192"/>
      <c r="E50" s="137"/>
      <c r="F50" s="138"/>
      <c r="G50" s="138"/>
      <c r="H50" s="138"/>
      <c r="I50" s="138"/>
      <c r="J50" s="139"/>
      <c r="K50" s="136"/>
      <c r="L50" s="136"/>
      <c r="M50" s="137"/>
      <c r="N50" s="147">
        <f t="shared" si="1"/>
      </c>
      <c r="O50" s="136"/>
    </row>
    <row r="51" spans="1:15" ht="15" customHeight="1">
      <c r="A51" s="136"/>
      <c r="B51" s="167"/>
      <c r="C51" s="167"/>
      <c r="D51" s="192"/>
      <c r="E51" s="137"/>
      <c r="F51" s="138"/>
      <c r="G51" s="138"/>
      <c r="H51" s="138"/>
      <c r="I51" s="138"/>
      <c r="J51" s="139"/>
      <c r="K51" s="136"/>
      <c r="L51" s="136"/>
      <c r="M51" s="137"/>
      <c r="N51" s="147">
        <f t="shared" si="1"/>
      </c>
      <c r="O51" s="136"/>
    </row>
    <row r="52" spans="1:15" ht="15" customHeight="1">
      <c r="A52" s="136"/>
      <c r="B52" s="167"/>
      <c r="C52" s="167"/>
      <c r="D52" s="192"/>
      <c r="E52" s="137"/>
      <c r="F52" s="138"/>
      <c r="G52" s="138"/>
      <c r="H52" s="138"/>
      <c r="I52" s="138"/>
      <c r="J52" s="139"/>
      <c r="K52" s="136"/>
      <c r="L52" s="136"/>
      <c r="M52" s="137"/>
      <c r="N52" s="147">
        <f t="shared" si="1"/>
      </c>
      <c r="O52" s="136"/>
    </row>
    <row r="53" spans="1:15" ht="15" customHeight="1">
      <c r="A53" s="136"/>
      <c r="B53" s="167"/>
      <c r="C53" s="167"/>
      <c r="D53" s="192"/>
      <c r="E53" s="137"/>
      <c r="F53" s="138"/>
      <c r="G53" s="138"/>
      <c r="H53" s="138"/>
      <c r="I53" s="138"/>
      <c r="J53" s="139"/>
      <c r="K53" s="136"/>
      <c r="L53" s="136"/>
      <c r="M53" s="137"/>
      <c r="N53" s="147">
        <f t="shared" si="1"/>
      </c>
      <c r="O53" s="136"/>
    </row>
    <row r="54" spans="1:15" ht="15" customHeight="1">
      <c r="A54" s="136"/>
      <c r="B54" s="167"/>
      <c r="C54" s="167"/>
      <c r="D54" s="192"/>
      <c r="E54" s="137"/>
      <c r="F54" s="138"/>
      <c r="G54" s="138"/>
      <c r="H54" s="138"/>
      <c r="I54" s="138"/>
      <c r="J54" s="139"/>
      <c r="K54" s="136"/>
      <c r="L54" s="136"/>
      <c r="M54" s="137"/>
      <c r="N54" s="147">
        <f t="shared" si="1"/>
      </c>
      <c r="O54" s="136"/>
    </row>
    <row r="55" spans="1:15" ht="15" customHeight="1">
      <c r="A55" s="136"/>
      <c r="B55" s="167"/>
      <c r="C55" s="167"/>
      <c r="D55" s="192"/>
      <c r="E55" s="137"/>
      <c r="F55" s="138"/>
      <c r="G55" s="138"/>
      <c r="H55" s="138"/>
      <c r="I55" s="138"/>
      <c r="J55" s="139"/>
      <c r="K55" s="136"/>
      <c r="L55" s="136"/>
      <c r="M55" s="137"/>
      <c r="N55" s="147">
        <f t="shared" si="1"/>
      </c>
      <c r="O55" s="136"/>
    </row>
    <row r="56" spans="1:15" ht="15" customHeight="1">
      <c r="A56" s="136"/>
      <c r="B56" s="167"/>
      <c r="C56" s="167"/>
      <c r="D56" s="192"/>
      <c r="E56" s="137"/>
      <c r="F56" s="138"/>
      <c r="G56" s="138"/>
      <c r="H56" s="138"/>
      <c r="I56" s="138"/>
      <c r="J56" s="139"/>
      <c r="K56" s="136"/>
      <c r="L56" s="136"/>
      <c r="M56" s="137"/>
      <c r="N56" s="147">
        <f t="shared" si="1"/>
      </c>
      <c r="O56" s="136"/>
    </row>
    <row r="57" spans="1:15" ht="15" customHeight="1">
      <c r="A57" s="136"/>
      <c r="B57" s="167"/>
      <c r="C57" s="167"/>
      <c r="D57" s="192"/>
      <c r="E57" s="137"/>
      <c r="F57" s="138"/>
      <c r="G57" s="138"/>
      <c r="H57" s="138"/>
      <c r="I57" s="138"/>
      <c r="J57" s="139"/>
      <c r="K57" s="136"/>
      <c r="L57" s="136"/>
      <c r="M57" s="137"/>
      <c r="N57" s="147">
        <f t="shared" si="1"/>
      </c>
      <c r="O57" s="136"/>
    </row>
    <row r="58" spans="1:15" ht="15" customHeight="1">
      <c r="A58" s="136"/>
      <c r="B58" s="167"/>
      <c r="C58" s="167"/>
      <c r="D58" s="192"/>
      <c r="E58" s="137"/>
      <c r="F58" s="138"/>
      <c r="G58" s="138"/>
      <c r="H58" s="138"/>
      <c r="I58" s="138"/>
      <c r="J58" s="139"/>
      <c r="K58" s="136"/>
      <c r="L58" s="136"/>
      <c r="M58" s="137"/>
      <c r="N58" s="147">
        <f t="shared" si="1"/>
      </c>
      <c r="O58" s="136"/>
    </row>
    <row r="59" spans="1:15" ht="15" customHeight="1">
      <c r="A59" s="136"/>
      <c r="B59" s="167"/>
      <c r="C59" s="167"/>
      <c r="D59" s="192"/>
      <c r="E59" s="137"/>
      <c r="F59" s="138"/>
      <c r="G59" s="138"/>
      <c r="H59" s="138"/>
      <c r="I59" s="138"/>
      <c r="J59" s="139"/>
      <c r="K59" s="136"/>
      <c r="L59" s="136"/>
      <c r="M59" s="137"/>
      <c r="N59" s="147">
        <f t="shared" si="1"/>
      </c>
      <c r="O59" s="136"/>
    </row>
    <row r="60" spans="1:15" ht="15" customHeight="1">
      <c r="A60" s="136"/>
      <c r="B60" s="167"/>
      <c r="C60" s="167"/>
      <c r="D60" s="192"/>
      <c r="E60" s="137"/>
      <c r="F60" s="138"/>
      <c r="G60" s="138"/>
      <c r="H60" s="138"/>
      <c r="I60" s="138"/>
      <c r="J60" s="139"/>
      <c r="K60" s="136"/>
      <c r="L60" s="136"/>
      <c r="M60" s="137"/>
      <c r="N60" s="147">
        <f t="shared" si="1"/>
      </c>
      <c r="O60" s="136"/>
    </row>
    <row r="61" spans="1:15" ht="15" customHeight="1">
      <c r="A61" s="136"/>
      <c r="B61" s="167"/>
      <c r="C61" s="167"/>
      <c r="D61" s="192"/>
      <c r="E61" s="137"/>
      <c r="F61" s="138"/>
      <c r="G61" s="138"/>
      <c r="H61" s="138"/>
      <c r="I61" s="138"/>
      <c r="J61" s="139"/>
      <c r="K61" s="136"/>
      <c r="L61" s="136"/>
      <c r="M61" s="137"/>
      <c r="N61" s="147">
        <f t="shared" si="1"/>
      </c>
      <c r="O61" s="136"/>
    </row>
    <row r="62" spans="1:15" ht="15" customHeight="1">
      <c r="A62" s="136"/>
      <c r="B62" s="167"/>
      <c r="C62" s="167"/>
      <c r="D62" s="192"/>
      <c r="E62" s="137"/>
      <c r="F62" s="138"/>
      <c r="G62" s="138"/>
      <c r="H62" s="138"/>
      <c r="I62" s="138"/>
      <c r="J62" s="139"/>
      <c r="K62" s="136"/>
      <c r="L62" s="136"/>
      <c r="M62" s="137"/>
      <c r="N62" s="147">
        <f t="shared" si="1"/>
      </c>
      <c r="O62" s="136"/>
    </row>
    <row r="63" spans="1:15" ht="15" customHeight="1">
      <c r="A63" s="136"/>
      <c r="B63" s="167"/>
      <c r="C63" s="167"/>
      <c r="D63" s="192"/>
      <c r="E63" s="137"/>
      <c r="F63" s="138"/>
      <c r="G63" s="138"/>
      <c r="H63" s="138"/>
      <c r="I63" s="138"/>
      <c r="J63" s="139"/>
      <c r="K63" s="136"/>
      <c r="L63" s="136"/>
      <c r="M63" s="137"/>
      <c r="N63" s="147">
        <f t="shared" si="1"/>
      </c>
      <c r="O63" s="136"/>
    </row>
    <row r="64" spans="1:15" ht="15" customHeight="1">
      <c r="A64" s="136"/>
      <c r="B64" s="167"/>
      <c r="C64" s="167"/>
      <c r="D64" s="192"/>
      <c r="E64" s="137"/>
      <c r="F64" s="138"/>
      <c r="G64" s="138"/>
      <c r="H64" s="138"/>
      <c r="I64" s="138"/>
      <c r="J64" s="139"/>
      <c r="K64" s="136"/>
      <c r="L64" s="136"/>
      <c r="M64" s="137"/>
      <c r="N64" s="147">
        <f t="shared" si="1"/>
      </c>
      <c r="O64" s="136"/>
    </row>
    <row r="65" spans="1:15" ht="15" customHeight="1">
      <c r="A65" s="136"/>
      <c r="B65" s="167"/>
      <c r="C65" s="167"/>
      <c r="D65" s="192"/>
      <c r="E65" s="137"/>
      <c r="F65" s="138"/>
      <c r="G65" s="138"/>
      <c r="H65" s="138"/>
      <c r="I65" s="138"/>
      <c r="J65" s="139"/>
      <c r="K65" s="136"/>
      <c r="L65" s="136"/>
      <c r="M65" s="137"/>
      <c r="N65" s="147">
        <f t="shared" si="1"/>
      </c>
      <c r="O65" s="136"/>
    </row>
    <row r="66" spans="1:15" ht="15" customHeight="1">
      <c r="A66" s="136"/>
      <c r="B66" s="167"/>
      <c r="C66" s="167"/>
      <c r="D66" s="192"/>
      <c r="E66" s="137"/>
      <c r="F66" s="138"/>
      <c r="G66" s="138"/>
      <c r="H66" s="138"/>
      <c r="I66" s="138"/>
      <c r="J66" s="139"/>
      <c r="K66" s="136"/>
      <c r="L66" s="136"/>
      <c r="M66" s="137"/>
      <c r="N66" s="147">
        <f t="shared" si="1"/>
      </c>
      <c r="O66" s="136"/>
    </row>
    <row r="67" spans="1:15" ht="15" customHeight="1">
      <c r="A67" s="136"/>
      <c r="B67" s="167"/>
      <c r="C67" s="167"/>
      <c r="D67" s="192"/>
      <c r="E67" s="137"/>
      <c r="F67" s="138"/>
      <c r="G67" s="138"/>
      <c r="H67" s="138"/>
      <c r="I67" s="138"/>
      <c r="J67" s="139"/>
      <c r="K67" s="136"/>
      <c r="L67" s="136"/>
      <c r="M67" s="137"/>
      <c r="N67" s="147">
        <f t="shared" si="1"/>
      </c>
      <c r="O67" s="136"/>
    </row>
    <row r="68" spans="1:15" ht="15" customHeight="1">
      <c r="A68" s="136"/>
      <c r="B68" s="167"/>
      <c r="C68" s="167"/>
      <c r="D68" s="192"/>
      <c r="E68" s="137"/>
      <c r="F68" s="138"/>
      <c r="G68" s="138"/>
      <c r="H68" s="138"/>
      <c r="I68" s="138"/>
      <c r="J68" s="139"/>
      <c r="K68" s="136"/>
      <c r="L68" s="136"/>
      <c r="M68" s="137"/>
      <c r="N68" s="147">
        <f t="shared" si="1"/>
      </c>
      <c r="O68" s="136"/>
    </row>
    <row r="69" spans="1:15" ht="15" customHeight="1">
      <c r="A69" s="136"/>
      <c r="B69" s="167"/>
      <c r="C69" s="167"/>
      <c r="D69" s="192"/>
      <c r="E69" s="137"/>
      <c r="F69" s="138"/>
      <c r="G69" s="138"/>
      <c r="H69" s="138"/>
      <c r="I69" s="138"/>
      <c r="J69" s="139"/>
      <c r="K69" s="136"/>
      <c r="L69" s="136"/>
      <c r="M69" s="137"/>
      <c r="N69" s="147">
        <f t="shared" si="1"/>
      </c>
      <c r="O69" s="136"/>
    </row>
    <row r="70" spans="1:15" ht="15" customHeight="1">
      <c r="A70" s="136"/>
      <c r="B70" s="167"/>
      <c r="C70" s="167"/>
      <c r="D70" s="192"/>
      <c r="E70" s="137"/>
      <c r="F70" s="138"/>
      <c r="G70" s="138"/>
      <c r="H70" s="138"/>
      <c r="I70" s="138"/>
      <c r="J70" s="139"/>
      <c r="K70" s="136"/>
      <c r="L70" s="136"/>
      <c r="M70" s="137"/>
      <c r="N70" s="147">
        <f t="shared" si="1"/>
      </c>
      <c r="O70" s="136"/>
    </row>
    <row r="71" spans="1:15" ht="15" customHeight="1">
      <c r="A71" s="136"/>
      <c r="B71" s="167"/>
      <c r="C71" s="167"/>
      <c r="D71" s="192"/>
      <c r="E71" s="137"/>
      <c r="F71" s="138"/>
      <c r="G71" s="138"/>
      <c r="H71" s="138"/>
      <c r="I71" s="138"/>
      <c r="J71" s="139"/>
      <c r="K71" s="136"/>
      <c r="L71" s="136"/>
      <c r="M71" s="137"/>
      <c r="N71" s="147">
        <f t="shared" si="1"/>
      </c>
      <c r="O71" s="136"/>
    </row>
    <row r="72" spans="1:15" ht="15" customHeight="1">
      <c r="A72" s="136"/>
      <c r="B72" s="167"/>
      <c r="C72" s="167"/>
      <c r="D72" s="192"/>
      <c r="E72" s="137"/>
      <c r="F72" s="138"/>
      <c r="G72" s="138"/>
      <c r="H72" s="138"/>
      <c r="I72" s="138"/>
      <c r="J72" s="139"/>
      <c r="K72" s="136"/>
      <c r="L72" s="136"/>
      <c r="M72" s="137"/>
      <c r="N72" s="147">
        <f t="shared" si="1"/>
      </c>
      <c r="O72" s="136"/>
    </row>
    <row r="73" spans="1:15" ht="15" customHeight="1">
      <c r="A73" s="136"/>
      <c r="B73" s="167"/>
      <c r="C73" s="167"/>
      <c r="D73" s="192"/>
      <c r="E73" s="137"/>
      <c r="F73" s="138"/>
      <c r="G73" s="138"/>
      <c r="H73" s="138"/>
      <c r="I73" s="138"/>
      <c r="J73" s="139"/>
      <c r="K73" s="136"/>
      <c r="L73" s="136"/>
      <c r="M73" s="137"/>
      <c r="N73" s="147">
        <f t="shared" si="1"/>
      </c>
      <c r="O73" s="136"/>
    </row>
    <row r="74" spans="1:15" ht="15" customHeight="1">
      <c r="A74" s="136"/>
      <c r="B74" s="167"/>
      <c r="C74" s="167"/>
      <c r="D74" s="192"/>
      <c r="E74" s="137"/>
      <c r="F74" s="138"/>
      <c r="G74" s="138"/>
      <c r="H74" s="138"/>
      <c r="I74" s="138"/>
      <c r="J74" s="139"/>
      <c r="K74" s="136"/>
      <c r="L74" s="136"/>
      <c r="M74" s="137"/>
      <c r="N74" s="147">
        <f t="shared" si="1"/>
      </c>
      <c r="O74" s="136"/>
    </row>
    <row r="75" spans="1:15" ht="15" customHeight="1">
      <c r="A75" s="136"/>
      <c r="B75" s="167"/>
      <c r="C75" s="167"/>
      <c r="D75" s="192"/>
      <c r="E75" s="137"/>
      <c r="F75" s="138"/>
      <c r="G75" s="138"/>
      <c r="H75" s="138"/>
      <c r="I75" s="138"/>
      <c r="J75" s="139"/>
      <c r="K75" s="136"/>
      <c r="L75" s="136"/>
      <c r="M75" s="137"/>
      <c r="N75" s="147">
        <f t="shared" si="1"/>
      </c>
      <c r="O75" s="136"/>
    </row>
    <row r="76" spans="1:15" ht="15" customHeight="1">
      <c r="A76" s="136"/>
      <c r="B76" s="167"/>
      <c r="C76" s="167"/>
      <c r="D76" s="192"/>
      <c r="E76" s="137"/>
      <c r="F76" s="138"/>
      <c r="G76" s="138"/>
      <c r="H76" s="138"/>
      <c r="I76" s="138"/>
      <c r="J76" s="139"/>
      <c r="K76" s="136"/>
      <c r="L76" s="136"/>
      <c r="M76" s="137"/>
      <c r="N76" s="147">
        <f t="shared" si="1"/>
      </c>
      <c r="O76" s="136"/>
    </row>
    <row r="77" spans="1:15" ht="15" customHeight="1">
      <c r="A77" s="136"/>
      <c r="B77" s="167"/>
      <c r="C77" s="167"/>
      <c r="D77" s="192"/>
      <c r="E77" s="137"/>
      <c r="F77" s="138"/>
      <c r="G77" s="138"/>
      <c r="H77" s="138"/>
      <c r="I77" s="138"/>
      <c r="J77" s="139"/>
      <c r="K77" s="136"/>
      <c r="L77" s="136"/>
      <c r="M77" s="137"/>
      <c r="N77" s="147">
        <f t="shared" si="1"/>
      </c>
      <c r="O77" s="136"/>
    </row>
    <row r="78" spans="1:15" ht="15" customHeight="1">
      <c r="A78" s="136"/>
      <c r="B78" s="167"/>
      <c r="C78" s="167"/>
      <c r="D78" s="192"/>
      <c r="E78" s="137"/>
      <c r="F78" s="138"/>
      <c r="G78" s="138"/>
      <c r="H78" s="138"/>
      <c r="I78" s="138"/>
      <c r="J78" s="139"/>
      <c r="K78" s="136"/>
      <c r="L78" s="136"/>
      <c r="M78" s="137"/>
      <c r="N78" s="147">
        <f t="shared" si="1"/>
      </c>
      <c r="O78" s="136"/>
    </row>
    <row r="79" spans="1:15" ht="15" customHeight="1">
      <c r="A79" s="136"/>
      <c r="B79" s="167"/>
      <c r="C79" s="167"/>
      <c r="D79" s="192"/>
      <c r="E79" s="137"/>
      <c r="F79" s="138"/>
      <c r="G79" s="138"/>
      <c r="H79" s="138"/>
      <c r="I79" s="138"/>
      <c r="J79" s="139"/>
      <c r="K79" s="136"/>
      <c r="L79" s="136"/>
      <c r="M79" s="137"/>
      <c r="N79" s="147">
        <f t="shared" si="1"/>
      </c>
      <c r="O79" s="136"/>
    </row>
    <row r="80" spans="1:15" ht="15" customHeight="1">
      <c r="A80" s="136"/>
      <c r="B80" s="167"/>
      <c r="C80" s="167"/>
      <c r="D80" s="192"/>
      <c r="E80" s="137"/>
      <c r="F80" s="138"/>
      <c r="G80" s="138"/>
      <c r="H80" s="138"/>
      <c r="I80" s="138"/>
      <c r="J80" s="139"/>
      <c r="K80" s="136"/>
      <c r="L80" s="136"/>
      <c r="M80" s="137"/>
      <c r="N80" s="147">
        <f t="shared" si="1"/>
      </c>
      <c r="O80" s="136"/>
    </row>
    <row r="81" spans="1:15" ht="15" customHeight="1">
      <c r="A81" s="136"/>
      <c r="B81" s="167"/>
      <c r="C81" s="167"/>
      <c r="D81" s="192"/>
      <c r="E81" s="137"/>
      <c r="F81" s="138"/>
      <c r="G81" s="138"/>
      <c r="H81" s="138"/>
      <c r="I81" s="138"/>
      <c r="J81" s="139"/>
      <c r="K81" s="136"/>
      <c r="L81" s="136"/>
      <c r="M81" s="137"/>
      <c r="N81" s="147">
        <f t="shared" si="1"/>
      </c>
      <c r="O81" s="136"/>
    </row>
    <row r="82" spans="1:15" ht="15" customHeight="1">
      <c r="A82" s="136"/>
      <c r="B82" s="167"/>
      <c r="C82" s="167"/>
      <c r="D82" s="192"/>
      <c r="E82" s="137"/>
      <c r="F82" s="138"/>
      <c r="G82" s="138"/>
      <c r="H82" s="138"/>
      <c r="I82" s="138"/>
      <c r="J82" s="139"/>
      <c r="K82" s="136"/>
      <c r="L82" s="136"/>
      <c r="M82" s="137"/>
      <c r="N82" s="147">
        <f t="shared" si="1"/>
      </c>
      <c r="O82" s="136"/>
    </row>
    <row r="83" spans="1:15" ht="15" customHeight="1">
      <c r="A83" s="136"/>
      <c r="B83" s="167"/>
      <c r="C83" s="167"/>
      <c r="D83" s="192"/>
      <c r="E83" s="137"/>
      <c r="F83" s="138"/>
      <c r="G83" s="138"/>
      <c r="H83" s="138"/>
      <c r="I83" s="138"/>
      <c r="J83" s="139"/>
      <c r="K83" s="136"/>
      <c r="L83" s="136"/>
      <c r="M83" s="137"/>
      <c r="N83" s="147">
        <f t="shared" si="1"/>
      </c>
      <c r="O83" s="136"/>
    </row>
    <row r="84" spans="1:15" ht="15" customHeight="1">
      <c r="A84" s="136"/>
      <c r="B84" s="167"/>
      <c r="C84" s="167"/>
      <c r="D84" s="192"/>
      <c r="E84" s="137"/>
      <c r="F84" s="138"/>
      <c r="G84" s="138"/>
      <c r="H84" s="138"/>
      <c r="I84" s="138"/>
      <c r="J84" s="139"/>
      <c r="K84" s="136"/>
      <c r="L84" s="136"/>
      <c r="M84" s="137"/>
      <c r="N84" s="147">
        <f t="shared" si="1"/>
      </c>
      <c r="O84" s="136"/>
    </row>
    <row r="85" spans="1:15" ht="15" customHeight="1">
      <c r="A85" s="136"/>
      <c r="B85" s="167"/>
      <c r="C85" s="167"/>
      <c r="D85" s="192"/>
      <c r="E85" s="137"/>
      <c r="F85" s="138"/>
      <c r="G85" s="138"/>
      <c r="H85" s="138"/>
      <c r="I85" s="138"/>
      <c r="J85" s="139"/>
      <c r="K85" s="136"/>
      <c r="L85" s="136"/>
      <c r="M85" s="137"/>
      <c r="N85" s="147">
        <f t="shared" si="1"/>
      </c>
      <c r="O85" s="136"/>
    </row>
    <row r="86" spans="1:15" ht="15" customHeight="1">
      <c r="A86" s="136"/>
      <c r="B86" s="167"/>
      <c r="C86" s="167"/>
      <c r="D86" s="192"/>
      <c r="E86" s="137"/>
      <c r="F86" s="138"/>
      <c r="G86" s="138"/>
      <c r="H86" s="138"/>
      <c r="I86" s="138"/>
      <c r="J86" s="139"/>
      <c r="K86" s="136"/>
      <c r="L86" s="136"/>
      <c r="M86" s="137"/>
      <c r="N86" s="147">
        <f t="shared" si="1"/>
      </c>
      <c r="O86" s="136"/>
    </row>
    <row r="87" spans="1:15" ht="15" customHeight="1">
      <c r="A87" s="136"/>
      <c r="B87" s="167"/>
      <c r="C87" s="167"/>
      <c r="D87" s="192"/>
      <c r="E87" s="137"/>
      <c r="F87" s="138"/>
      <c r="G87" s="138"/>
      <c r="H87" s="138"/>
      <c r="I87" s="138"/>
      <c r="J87" s="139"/>
      <c r="K87" s="136"/>
      <c r="L87" s="136"/>
      <c r="M87" s="137"/>
      <c r="N87" s="147">
        <f t="shared" si="1"/>
      </c>
      <c r="O87" s="136"/>
    </row>
    <row r="88" spans="1:15" ht="15" customHeight="1">
      <c r="A88" s="136"/>
      <c r="B88" s="167"/>
      <c r="C88" s="167"/>
      <c r="D88" s="192"/>
      <c r="E88" s="137"/>
      <c r="F88" s="138"/>
      <c r="G88" s="138"/>
      <c r="H88" s="138"/>
      <c r="I88" s="138"/>
      <c r="J88" s="139"/>
      <c r="K88" s="136"/>
      <c r="L88" s="136"/>
      <c r="M88" s="137"/>
      <c r="N88" s="147">
        <f t="shared" si="1"/>
      </c>
      <c r="O88" s="136"/>
    </row>
    <row r="89" spans="1:15" ht="15" customHeight="1">
      <c r="A89" s="136"/>
      <c r="B89" s="167"/>
      <c r="C89" s="167"/>
      <c r="D89" s="192"/>
      <c r="E89" s="137"/>
      <c r="F89" s="138"/>
      <c r="G89" s="138"/>
      <c r="H89" s="138"/>
      <c r="I89" s="138"/>
      <c r="J89" s="139"/>
      <c r="K89" s="136"/>
      <c r="L89" s="136"/>
      <c r="M89" s="137"/>
      <c r="N89" s="147">
        <f t="shared" si="1"/>
      </c>
      <c r="O89" s="136"/>
    </row>
    <row r="90" spans="1:15" ht="15" customHeight="1">
      <c r="A90" s="136"/>
      <c r="B90" s="167"/>
      <c r="C90" s="167"/>
      <c r="D90" s="192"/>
      <c r="E90" s="137"/>
      <c r="F90" s="138"/>
      <c r="G90" s="138"/>
      <c r="H90" s="138"/>
      <c r="I90" s="138"/>
      <c r="J90" s="139"/>
      <c r="K90" s="136"/>
      <c r="L90" s="136"/>
      <c r="M90" s="137"/>
      <c r="N90" s="147">
        <f aca="true" t="shared" si="2" ref="N90:N153">IF(ISBLANK(L90),"",VLOOKUP(L90,Kataloganzeige,2))</f>
      </c>
      <c r="O90" s="136"/>
    </row>
    <row r="91" spans="1:15" ht="15" customHeight="1">
      <c r="A91" s="136"/>
      <c r="B91" s="167"/>
      <c r="C91" s="167"/>
      <c r="D91" s="192"/>
      <c r="E91" s="137"/>
      <c r="F91" s="138"/>
      <c r="G91" s="138"/>
      <c r="H91" s="138"/>
      <c r="I91" s="138"/>
      <c r="J91" s="139"/>
      <c r="K91" s="136"/>
      <c r="L91" s="136"/>
      <c r="M91" s="137"/>
      <c r="N91" s="147">
        <f t="shared" si="2"/>
      </c>
      <c r="O91" s="136"/>
    </row>
    <row r="92" spans="1:15" ht="15" customHeight="1">
      <c r="A92" s="136"/>
      <c r="B92" s="167"/>
      <c r="C92" s="167"/>
      <c r="D92" s="192"/>
      <c r="E92" s="137"/>
      <c r="F92" s="138"/>
      <c r="G92" s="138"/>
      <c r="H92" s="138"/>
      <c r="I92" s="138"/>
      <c r="J92" s="139"/>
      <c r="K92" s="136"/>
      <c r="L92" s="136"/>
      <c r="M92" s="137"/>
      <c r="N92" s="147">
        <f t="shared" si="2"/>
      </c>
      <c r="O92" s="136"/>
    </row>
    <row r="93" spans="1:15" ht="15" customHeight="1">
      <c r="A93" s="136"/>
      <c r="B93" s="167"/>
      <c r="C93" s="167"/>
      <c r="D93" s="192"/>
      <c r="E93" s="137"/>
      <c r="F93" s="138"/>
      <c r="G93" s="138"/>
      <c r="H93" s="138"/>
      <c r="I93" s="138"/>
      <c r="J93" s="139"/>
      <c r="K93" s="136"/>
      <c r="L93" s="136"/>
      <c r="M93" s="137"/>
      <c r="N93" s="147">
        <f t="shared" si="2"/>
      </c>
      <c r="O93" s="136"/>
    </row>
    <row r="94" spans="1:15" ht="15" customHeight="1">
      <c r="A94" s="136"/>
      <c r="B94" s="167"/>
      <c r="C94" s="167"/>
      <c r="D94" s="192"/>
      <c r="E94" s="137"/>
      <c r="F94" s="138"/>
      <c r="G94" s="138"/>
      <c r="H94" s="138"/>
      <c r="I94" s="138"/>
      <c r="J94" s="139"/>
      <c r="K94" s="136"/>
      <c r="L94" s="136"/>
      <c r="M94" s="137"/>
      <c r="N94" s="147">
        <f t="shared" si="2"/>
      </c>
      <c r="O94" s="136"/>
    </row>
    <row r="95" spans="1:15" ht="15" customHeight="1">
      <c r="A95" s="136"/>
      <c r="B95" s="167"/>
      <c r="C95" s="167"/>
      <c r="D95" s="192"/>
      <c r="E95" s="137"/>
      <c r="F95" s="138"/>
      <c r="G95" s="138"/>
      <c r="H95" s="138"/>
      <c r="I95" s="138"/>
      <c r="J95" s="139"/>
      <c r="K95" s="136"/>
      <c r="L95" s="136"/>
      <c r="M95" s="137"/>
      <c r="N95" s="147">
        <f t="shared" si="2"/>
      </c>
      <c r="O95" s="136"/>
    </row>
    <row r="96" spans="1:15" ht="15" customHeight="1">
      <c r="A96" s="136"/>
      <c r="B96" s="167"/>
      <c r="C96" s="167"/>
      <c r="D96" s="192"/>
      <c r="E96" s="137"/>
      <c r="F96" s="138"/>
      <c r="G96" s="138"/>
      <c r="H96" s="138"/>
      <c r="I96" s="138"/>
      <c r="J96" s="139"/>
      <c r="K96" s="136"/>
      <c r="L96" s="136"/>
      <c r="M96" s="137"/>
      <c r="N96" s="147">
        <f t="shared" si="2"/>
      </c>
      <c r="O96" s="136"/>
    </row>
    <row r="97" spans="1:15" ht="15" customHeight="1">
      <c r="A97" s="136"/>
      <c r="B97" s="167"/>
      <c r="C97" s="167"/>
      <c r="D97" s="192"/>
      <c r="E97" s="137"/>
      <c r="F97" s="138"/>
      <c r="G97" s="138"/>
      <c r="H97" s="138"/>
      <c r="I97" s="138"/>
      <c r="J97" s="139"/>
      <c r="K97" s="136"/>
      <c r="L97" s="136"/>
      <c r="M97" s="137"/>
      <c r="N97" s="147">
        <f t="shared" si="2"/>
      </c>
      <c r="O97" s="136"/>
    </row>
    <row r="98" spans="1:15" ht="15" customHeight="1">
      <c r="A98" s="136"/>
      <c r="B98" s="167"/>
      <c r="C98" s="167"/>
      <c r="D98" s="192"/>
      <c r="E98" s="137"/>
      <c r="F98" s="138"/>
      <c r="G98" s="138"/>
      <c r="H98" s="138"/>
      <c r="I98" s="138"/>
      <c r="J98" s="139"/>
      <c r="K98" s="136"/>
      <c r="L98" s="136"/>
      <c r="M98" s="137"/>
      <c r="N98" s="147">
        <f t="shared" si="2"/>
      </c>
      <c r="O98" s="136"/>
    </row>
    <row r="99" spans="1:15" ht="15" customHeight="1">
      <c r="A99" s="136"/>
      <c r="B99" s="167"/>
      <c r="C99" s="167"/>
      <c r="D99" s="192"/>
      <c r="E99" s="137"/>
      <c r="F99" s="138"/>
      <c r="G99" s="138"/>
      <c r="H99" s="138"/>
      <c r="I99" s="138"/>
      <c r="J99" s="139"/>
      <c r="K99" s="136"/>
      <c r="L99" s="136"/>
      <c r="M99" s="137"/>
      <c r="N99" s="147">
        <f t="shared" si="2"/>
      </c>
      <c r="O99" s="136"/>
    </row>
    <row r="100" spans="1:15" ht="15" customHeight="1">
      <c r="A100" s="136"/>
      <c r="B100" s="167"/>
      <c r="C100" s="167"/>
      <c r="D100" s="192"/>
      <c r="E100" s="137"/>
      <c r="F100" s="138"/>
      <c r="G100" s="138"/>
      <c r="H100" s="138"/>
      <c r="I100" s="138"/>
      <c r="J100" s="139"/>
      <c r="K100" s="136"/>
      <c r="L100" s="136"/>
      <c r="M100" s="137"/>
      <c r="N100" s="147">
        <f t="shared" si="2"/>
      </c>
      <c r="O100" s="136"/>
    </row>
    <row r="101" spans="1:15" ht="15" customHeight="1">
      <c r="A101" s="136"/>
      <c r="B101" s="167"/>
      <c r="C101" s="167"/>
      <c r="D101" s="192"/>
      <c r="E101" s="137"/>
      <c r="F101" s="138"/>
      <c r="G101" s="138"/>
      <c r="H101" s="138"/>
      <c r="I101" s="138"/>
      <c r="J101" s="139"/>
      <c r="K101" s="136"/>
      <c r="L101" s="136"/>
      <c r="M101" s="137"/>
      <c r="N101" s="147">
        <f t="shared" si="2"/>
      </c>
      <c r="O101" s="136"/>
    </row>
    <row r="102" spans="1:15" ht="15" customHeight="1">
      <c r="A102" s="136"/>
      <c r="B102" s="167"/>
      <c r="C102" s="167"/>
      <c r="D102" s="192"/>
      <c r="E102" s="137"/>
      <c r="F102" s="138"/>
      <c r="G102" s="138"/>
      <c r="H102" s="138"/>
      <c r="I102" s="138"/>
      <c r="J102" s="139"/>
      <c r="K102" s="136"/>
      <c r="L102" s="136"/>
      <c r="M102" s="137"/>
      <c r="N102" s="147">
        <f t="shared" si="2"/>
      </c>
      <c r="O102" s="136"/>
    </row>
    <row r="103" spans="1:15" ht="15" customHeight="1">
      <c r="A103" s="136"/>
      <c r="B103" s="167"/>
      <c r="C103" s="167"/>
      <c r="D103" s="192"/>
      <c r="E103" s="137"/>
      <c r="F103" s="138"/>
      <c r="G103" s="138"/>
      <c r="H103" s="138"/>
      <c r="I103" s="138"/>
      <c r="J103" s="139"/>
      <c r="K103" s="136"/>
      <c r="L103" s="136"/>
      <c r="M103" s="137"/>
      <c r="N103" s="147">
        <f t="shared" si="2"/>
      </c>
      <c r="O103" s="136"/>
    </row>
    <row r="104" spans="1:15" ht="15" customHeight="1">
      <c r="A104" s="136"/>
      <c r="B104" s="167"/>
      <c r="C104" s="167"/>
      <c r="D104" s="192"/>
      <c r="E104" s="137"/>
      <c r="F104" s="138"/>
      <c r="G104" s="138"/>
      <c r="H104" s="138"/>
      <c r="I104" s="138"/>
      <c r="J104" s="139"/>
      <c r="K104" s="136"/>
      <c r="L104" s="136"/>
      <c r="M104" s="137"/>
      <c r="N104" s="147">
        <f t="shared" si="2"/>
      </c>
      <c r="O104" s="136"/>
    </row>
    <row r="105" spans="1:15" ht="15" customHeight="1">
      <c r="A105" s="136"/>
      <c r="B105" s="167"/>
      <c r="C105" s="167"/>
      <c r="D105" s="192"/>
      <c r="E105" s="137"/>
      <c r="F105" s="138"/>
      <c r="G105" s="138"/>
      <c r="H105" s="138"/>
      <c r="I105" s="138"/>
      <c r="J105" s="139"/>
      <c r="K105" s="136"/>
      <c r="L105" s="136"/>
      <c r="M105" s="137"/>
      <c r="N105" s="147">
        <f t="shared" si="2"/>
      </c>
      <c r="O105" s="136"/>
    </row>
    <row r="106" spans="1:15" ht="15" customHeight="1">
      <c r="A106" s="136"/>
      <c r="B106" s="167"/>
      <c r="C106" s="167"/>
      <c r="D106" s="192"/>
      <c r="E106" s="137"/>
      <c r="F106" s="138"/>
      <c r="G106" s="138"/>
      <c r="H106" s="138"/>
      <c r="I106" s="138"/>
      <c r="J106" s="139"/>
      <c r="K106" s="136"/>
      <c r="L106" s="136"/>
      <c r="M106" s="137"/>
      <c r="N106" s="147">
        <f t="shared" si="2"/>
      </c>
      <c r="O106" s="136"/>
    </row>
    <row r="107" spans="1:15" ht="15" customHeight="1">
      <c r="A107" s="136"/>
      <c r="B107" s="167"/>
      <c r="C107" s="167"/>
      <c r="D107" s="192"/>
      <c r="E107" s="137"/>
      <c r="F107" s="138"/>
      <c r="G107" s="138"/>
      <c r="H107" s="138"/>
      <c r="I107" s="138"/>
      <c r="J107" s="139"/>
      <c r="K107" s="136"/>
      <c r="L107" s="136"/>
      <c r="M107" s="137"/>
      <c r="N107" s="147">
        <f t="shared" si="2"/>
      </c>
      <c r="O107" s="136"/>
    </row>
    <row r="108" spans="1:15" ht="15" customHeight="1">
      <c r="A108" s="136"/>
      <c r="B108" s="167"/>
      <c r="C108" s="167"/>
      <c r="D108" s="192"/>
      <c r="E108" s="137"/>
      <c r="F108" s="138"/>
      <c r="G108" s="138"/>
      <c r="H108" s="138"/>
      <c r="I108" s="138"/>
      <c r="J108" s="139"/>
      <c r="K108" s="136"/>
      <c r="L108" s="136"/>
      <c r="M108" s="137"/>
      <c r="N108" s="147">
        <f t="shared" si="2"/>
      </c>
      <c r="O108" s="136"/>
    </row>
    <row r="109" spans="1:15" ht="15" customHeight="1">
      <c r="A109" s="136"/>
      <c r="B109" s="167"/>
      <c r="C109" s="167"/>
      <c r="D109" s="192"/>
      <c r="E109" s="137"/>
      <c r="F109" s="138"/>
      <c r="G109" s="138"/>
      <c r="H109" s="138"/>
      <c r="I109" s="138"/>
      <c r="J109" s="139"/>
      <c r="K109" s="136"/>
      <c r="L109" s="136"/>
      <c r="M109" s="137"/>
      <c r="N109" s="147">
        <f t="shared" si="2"/>
      </c>
      <c r="O109" s="136"/>
    </row>
    <row r="110" spans="1:15" ht="15" customHeight="1">
      <c r="A110" s="136"/>
      <c r="B110" s="167"/>
      <c r="C110" s="167"/>
      <c r="D110" s="192"/>
      <c r="E110" s="137"/>
      <c r="F110" s="138"/>
      <c r="G110" s="138"/>
      <c r="H110" s="138"/>
      <c r="I110" s="138"/>
      <c r="J110" s="139"/>
      <c r="K110" s="136"/>
      <c r="L110" s="136"/>
      <c r="M110" s="137"/>
      <c r="N110" s="147">
        <f t="shared" si="2"/>
      </c>
      <c r="O110" s="136"/>
    </row>
    <row r="111" spans="1:15" ht="15" customHeight="1">
      <c r="A111" s="136"/>
      <c r="B111" s="167"/>
      <c r="C111" s="167"/>
      <c r="D111" s="192"/>
      <c r="E111" s="137"/>
      <c r="F111" s="138"/>
      <c r="G111" s="138"/>
      <c r="H111" s="138"/>
      <c r="I111" s="138"/>
      <c r="J111" s="139"/>
      <c r="K111" s="136"/>
      <c r="L111" s="136"/>
      <c r="M111" s="137"/>
      <c r="N111" s="147">
        <f t="shared" si="2"/>
      </c>
      <c r="O111" s="136"/>
    </row>
    <row r="112" spans="1:15" ht="15" customHeight="1">
      <c r="A112" s="136"/>
      <c r="B112" s="167"/>
      <c r="C112" s="167"/>
      <c r="D112" s="192"/>
      <c r="E112" s="137"/>
      <c r="F112" s="138"/>
      <c r="G112" s="138"/>
      <c r="H112" s="138"/>
      <c r="I112" s="138"/>
      <c r="J112" s="139"/>
      <c r="K112" s="136"/>
      <c r="L112" s="136"/>
      <c r="M112" s="137"/>
      <c r="N112" s="147">
        <f t="shared" si="2"/>
      </c>
      <c r="O112" s="136"/>
    </row>
    <row r="113" spans="1:15" ht="15" customHeight="1">
      <c r="A113" s="136"/>
      <c r="B113" s="167"/>
      <c r="C113" s="167"/>
      <c r="D113" s="192"/>
      <c r="E113" s="137"/>
      <c r="F113" s="138"/>
      <c r="G113" s="138"/>
      <c r="H113" s="138"/>
      <c r="I113" s="138"/>
      <c r="J113" s="139"/>
      <c r="K113" s="136"/>
      <c r="L113" s="136"/>
      <c r="M113" s="137"/>
      <c r="N113" s="147">
        <f t="shared" si="2"/>
      </c>
      <c r="O113" s="136"/>
    </row>
    <row r="114" spans="1:15" ht="15" customHeight="1">
      <c r="A114" s="136"/>
      <c r="B114" s="167"/>
      <c r="C114" s="167"/>
      <c r="D114" s="192"/>
      <c r="E114" s="137"/>
      <c r="F114" s="138"/>
      <c r="G114" s="138"/>
      <c r="H114" s="138"/>
      <c r="I114" s="138"/>
      <c r="J114" s="139"/>
      <c r="K114" s="136"/>
      <c r="L114" s="136"/>
      <c r="M114" s="137"/>
      <c r="N114" s="147">
        <f t="shared" si="2"/>
      </c>
      <c r="O114" s="136"/>
    </row>
    <row r="115" spans="1:15" ht="15" customHeight="1">
      <c r="A115" s="136"/>
      <c r="B115" s="167"/>
      <c r="C115" s="167"/>
      <c r="D115" s="192"/>
      <c r="E115" s="137"/>
      <c r="F115" s="138"/>
      <c r="G115" s="138"/>
      <c r="H115" s="138"/>
      <c r="I115" s="138"/>
      <c r="J115" s="139"/>
      <c r="K115" s="136"/>
      <c r="L115" s="136"/>
      <c r="M115" s="137"/>
      <c r="N115" s="147">
        <f t="shared" si="2"/>
      </c>
      <c r="O115" s="136"/>
    </row>
    <row r="116" spans="1:15" ht="15" customHeight="1">
      <c r="A116" s="136"/>
      <c r="B116" s="167"/>
      <c r="C116" s="167"/>
      <c r="D116" s="192"/>
      <c r="E116" s="137"/>
      <c r="F116" s="138"/>
      <c r="G116" s="138"/>
      <c r="H116" s="138"/>
      <c r="I116" s="138"/>
      <c r="J116" s="139"/>
      <c r="K116" s="136"/>
      <c r="L116" s="136"/>
      <c r="M116" s="137"/>
      <c r="N116" s="147">
        <f t="shared" si="2"/>
      </c>
      <c r="O116" s="136"/>
    </row>
    <row r="117" spans="1:15" ht="15" customHeight="1">
      <c r="A117" s="136"/>
      <c r="B117" s="167"/>
      <c r="C117" s="167"/>
      <c r="D117" s="192"/>
      <c r="E117" s="137"/>
      <c r="F117" s="138"/>
      <c r="G117" s="138"/>
      <c r="H117" s="138"/>
      <c r="I117" s="138"/>
      <c r="J117" s="139"/>
      <c r="K117" s="136"/>
      <c r="L117" s="136"/>
      <c r="M117" s="137"/>
      <c r="N117" s="147">
        <f t="shared" si="2"/>
      </c>
      <c r="O117" s="136"/>
    </row>
    <row r="118" spans="1:15" ht="15" customHeight="1">
      <c r="A118" s="136"/>
      <c r="B118" s="167"/>
      <c r="C118" s="167"/>
      <c r="D118" s="192"/>
      <c r="E118" s="137"/>
      <c r="F118" s="138"/>
      <c r="G118" s="138"/>
      <c r="H118" s="138"/>
      <c r="I118" s="138"/>
      <c r="J118" s="139"/>
      <c r="K118" s="136"/>
      <c r="L118" s="136"/>
      <c r="M118" s="137"/>
      <c r="N118" s="147">
        <f t="shared" si="2"/>
      </c>
      <c r="O118" s="136"/>
    </row>
    <row r="119" spans="1:15" ht="15" customHeight="1">
      <c r="A119" s="136"/>
      <c r="B119" s="167"/>
      <c r="C119" s="167"/>
      <c r="D119" s="192"/>
      <c r="E119" s="137"/>
      <c r="F119" s="138"/>
      <c r="G119" s="138"/>
      <c r="H119" s="138"/>
      <c r="I119" s="138"/>
      <c r="J119" s="139"/>
      <c r="K119" s="136"/>
      <c r="L119" s="136"/>
      <c r="M119" s="137"/>
      <c r="N119" s="147">
        <f t="shared" si="2"/>
      </c>
      <c r="O119" s="136"/>
    </row>
    <row r="120" spans="1:15" ht="15" customHeight="1">
      <c r="A120" s="136"/>
      <c r="B120" s="167"/>
      <c r="C120" s="167"/>
      <c r="D120" s="192"/>
      <c r="E120" s="137"/>
      <c r="F120" s="138"/>
      <c r="G120" s="138"/>
      <c r="H120" s="138"/>
      <c r="I120" s="138"/>
      <c r="J120" s="139"/>
      <c r="K120" s="136"/>
      <c r="L120" s="136"/>
      <c r="M120" s="137"/>
      <c r="N120" s="147">
        <f t="shared" si="2"/>
      </c>
      <c r="O120" s="136"/>
    </row>
    <row r="121" spans="1:15" ht="15" customHeight="1">
      <c r="A121" s="136"/>
      <c r="B121" s="167"/>
      <c r="C121" s="167"/>
      <c r="D121" s="192"/>
      <c r="E121" s="137"/>
      <c r="F121" s="138"/>
      <c r="G121" s="138"/>
      <c r="H121" s="138"/>
      <c r="I121" s="138"/>
      <c r="J121" s="139"/>
      <c r="K121" s="136"/>
      <c r="L121" s="136"/>
      <c r="M121" s="137"/>
      <c r="N121" s="147">
        <f t="shared" si="2"/>
      </c>
      <c r="O121" s="136"/>
    </row>
    <row r="122" spans="1:15" ht="15" customHeight="1">
      <c r="A122" s="136"/>
      <c r="B122" s="167"/>
      <c r="C122" s="167"/>
      <c r="D122" s="192"/>
      <c r="E122" s="137"/>
      <c r="F122" s="138"/>
      <c r="G122" s="138"/>
      <c r="H122" s="138"/>
      <c r="I122" s="138"/>
      <c r="J122" s="139"/>
      <c r="K122" s="136"/>
      <c r="L122" s="136"/>
      <c r="M122" s="137"/>
      <c r="N122" s="147">
        <f t="shared" si="2"/>
      </c>
      <c r="O122" s="136"/>
    </row>
    <row r="123" spans="1:15" ht="15" customHeight="1">
      <c r="A123" s="136"/>
      <c r="B123" s="167"/>
      <c r="C123" s="167"/>
      <c r="D123" s="192"/>
      <c r="E123" s="137"/>
      <c r="F123" s="138"/>
      <c r="G123" s="138"/>
      <c r="H123" s="138"/>
      <c r="I123" s="138"/>
      <c r="J123" s="139"/>
      <c r="K123" s="136"/>
      <c r="L123" s="136"/>
      <c r="M123" s="137"/>
      <c r="N123" s="147">
        <f t="shared" si="2"/>
      </c>
      <c r="O123" s="136"/>
    </row>
    <row r="124" spans="1:15" ht="15" customHeight="1">
      <c r="A124" s="136"/>
      <c r="B124" s="167"/>
      <c r="C124" s="167"/>
      <c r="D124" s="192"/>
      <c r="E124" s="137"/>
      <c r="F124" s="138"/>
      <c r="G124" s="138"/>
      <c r="H124" s="138"/>
      <c r="I124" s="138"/>
      <c r="J124" s="139"/>
      <c r="K124" s="136"/>
      <c r="L124" s="136"/>
      <c r="M124" s="137"/>
      <c r="N124" s="147">
        <f t="shared" si="2"/>
      </c>
      <c r="O124" s="136"/>
    </row>
    <row r="125" spans="1:15" ht="15" customHeight="1">
      <c r="A125" s="136"/>
      <c r="B125" s="167"/>
      <c r="C125" s="167"/>
      <c r="D125" s="192"/>
      <c r="E125" s="137"/>
      <c r="F125" s="138"/>
      <c r="G125" s="138"/>
      <c r="H125" s="138"/>
      <c r="I125" s="138"/>
      <c r="J125" s="139"/>
      <c r="K125" s="136"/>
      <c r="L125" s="136"/>
      <c r="M125" s="137"/>
      <c r="N125" s="147">
        <f t="shared" si="2"/>
      </c>
      <c r="O125" s="136"/>
    </row>
    <row r="126" spans="1:15" ht="15" customHeight="1">
      <c r="A126" s="136"/>
      <c r="B126" s="167"/>
      <c r="C126" s="167"/>
      <c r="D126" s="192"/>
      <c r="E126" s="137"/>
      <c r="F126" s="138"/>
      <c r="G126" s="138"/>
      <c r="H126" s="138"/>
      <c r="I126" s="138"/>
      <c r="J126" s="139"/>
      <c r="K126" s="136"/>
      <c r="L126" s="136"/>
      <c r="M126" s="137"/>
      <c r="N126" s="147">
        <f t="shared" si="2"/>
      </c>
      <c r="O126" s="136"/>
    </row>
    <row r="127" spans="1:15" ht="15" customHeight="1">
      <c r="A127" s="136"/>
      <c r="B127" s="167"/>
      <c r="C127" s="167"/>
      <c r="D127" s="192"/>
      <c r="E127" s="137"/>
      <c r="F127" s="138"/>
      <c r="G127" s="138"/>
      <c r="H127" s="138"/>
      <c r="I127" s="138"/>
      <c r="J127" s="139"/>
      <c r="K127" s="136"/>
      <c r="L127" s="136"/>
      <c r="M127" s="137"/>
      <c r="N127" s="147">
        <f t="shared" si="2"/>
      </c>
      <c r="O127" s="136"/>
    </row>
    <row r="128" spans="1:15" ht="15" customHeight="1">
      <c r="A128" s="136"/>
      <c r="B128" s="167"/>
      <c r="C128" s="167"/>
      <c r="D128" s="192"/>
      <c r="E128" s="137"/>
      <c r="F128" s="138"/>
      <c r="G128" s="138"/>
      <c r="H128" s="138"/>
      <c r="I128" s="138"/>
      <c r="J128" s="139"/>
      <c r="K128" s="136"/>
      <c r="L128" s="136"/>
      <c r="M128" s="137"/>
      <c r="N128" s="147">
        <f t="shared" si="2"/>
      </c>
      <c r="O128" s="136"/>
    </row>
    <row r="129" spans="1:15" ht="15" customHeight="1">
      <c r="A129" s="136"/>
      <c r="B129" s="167"/>
      <c r="C129" s="167"/>
      <c r="D129" s="192"/>
      <c r="E129" s="137"/>
      <c r="F129" s="138"/>
      <c r="G129" s="138"/>
      <c r="H129" s="138"/>
      <c r="I129" s="138"/>
      <c r="J129" s="139"/>
      <c r="K129" s="136"/>
      <c r="L129" s="136"/>
      <c r="M129" s="137"/>
      <c r="N129" s="147">
        <f t="shared" si="2"/>
      </c>
      <c r="O129" s="136"/>
    </row>
    <row r="130" spans="1:15" ht="15" customHeight="1">
      <c r="A130" s="136"/>
      <c r="B130" s="167"/>
      <c r="C130" s="167"/>
      <c r="D130" s="192"/>
      <c r="E130" s="137"/>
      <c r="F130" s="138"/>
      <c r="G130" s="138"/>
      <c r="H130" s="138"/>
      <c r="I130" s="138"/>
      <c r="J130" s="139"/>
      <c r="K130" s="136"/>
      <c r="L130" s="136"/>
      <c r="M130" s="137"/>
      <c r="N130" s="147">
        <f t="shared" si="2"/>
      </c>
      <c r="O130" s="136"/>
    </row>
    <row r="131" spans="1:15" ht="15" customHeight="1">
      <c r="A131" s="136"/>
      <c r="B131" s="167"/>
      <c r="C131" s="167"/>
      <c r="D131" s="192"/>
      <c r="E131" s="137"/>
      <c r="F131" s="138"/>
      <c r="G131" s="138"/>
      <c r="H131" s="138"/>
      <c r="I131" s="138"/>
      <c r="J131" s="139"/>
      <c r="K131" s="136"/>
      <c r="L131" s="136"/>
      <c r="M131" s="137"/>
      <c r="N131" s="147">
        <f t="shared" si="2"/>
      </c>
      <c r="O131" s="136"/>
    </row>
    <row r="132" spans="1:15" ht="15" customHeight="1">
      <c r="A132" s="136"/>
      <c r="B132" s="167"/>
      <c r="C132" s="167"/>
      <c r="D132" s="192"/>
      <c r="E132" s="137"/>
      <c r="F132" s="138"/>
      <c r="G132" s="138"/>
      <c r="H132" s="138"/>
      <c r="I132" s="138"/>
      <c r="J132" s="139"/>
      <c r="K132" s="136"/>
      <c r="L132" s="136"/>
      <c r="M132" s="137"/>
      <c r="N132" s="147">
        <f t="shared" si="2"/>
      </c>
      <c r="O132" s="136"/>
    </row>
    <row r="133" spans="1:15" ht="15" customHeight="1">
      <c r="A133" s="136"/>
      <c r="B133" s="167"/>
      <c r="C133" s="167"/>
      <c r="D133" s="192"/>
      <c r="E133" s="137"/>
      <c r="F133" s="138"/>
      <c r="G133" s="138"/>
      <c r="H133" s="138"/>
      <c r="I133" s="138"/>
      <c r="J133" s="139"/>
      <c r="K133" s="136"/>
      <c r="L133" s="136"/>
      <c r="M133" s="137"/>
      <c r="N133" s="147">
        <f t="shared" si="2"/>
      </c>
      <c r="O133" s="136"/>
    </row>
    <row r="134" spans="1:15" ht="15" customHeight="1">
      <c r="A134" s="136"/>
      <c r="B134" s="167"/>
      <c r="C134" s="167"/>
      <c r="D134" s="192"/>
      <c r="E134" s="137"/>
      <c r="F134" s="138"/>
      <c r="G134" s="138"/>
      <c r="H134" s="138"/>
      <c r="I134" s="138"/>
      <c r="J134" s="139"/>
      <c r="K134" s="136"/>
      <c r="L134" s="136"/>
      <c r="M134" s="137"/>
      <c r="N134" s="147">
        <f t="shared" si="2"/>
      </c>
      <c r="O134" s="136"/>
    </row>
    <row r="135" spans="1:15" ht="15" customHeight="1">
      <c r="A135" s="136"/>
      <c r="B135" s="167"/>
      <c r="C135" s="167"/>
      <c r="D135" s="192"/>
      <c r="E135" s="137"/>
      <c r="F135" s="138"/>
      <c r="G135" s="138"/>
      <c r="H135" s="138"/>
      <c r="I135" s="138"/>
      <c r="J135" s="139"/>
      <c r="K135" s="136"/>
      <c r="L135" s="136"/>
      <c r="M135" s="137"/>
      <c r="N135" s="147">
        <f t="shared" si="2"/>
      </c>
      <c r="O135" s="136"/>
    </row>
    <row r="136" spans="1:15" ht="15" customHeight="1">
      <c r="A136" s="136"/>
      <c r="B136" s="167"/>
      <c r="C136" s="167"/>
      <c r="D136" s="192"/>
      <c r="E136" s="137"/>
      <c r="F136" s="138"/>
      <c r="G136" s="138"/>
      <c r="H136" s="138"/>
      <c r="I136" s="138"/>
      <c r="J136" s="139"/>
      <c r="K136" s="136"/>
      <c r="L136" s="136"/>
      <c r="M136" s="137"/>
      <c r="N136" s="147">
        <f t="shared" si="2"/>
      </c>
      <c r="O136" s="136"/>
    </row>
    <row r="137" spans="1:15" ht="15" customHeight="1">
      <c r="A137" s="136"/>
      <c r="B137" s="167"/>
      <c r="C137" s="167"/>
      <c r="D137" s="192"/>
      <c r="E137" s="137"/>
      <c r="F137" s="138"/>
      <c r="G137" s="138"/>
      <c r="H137" s="138"/>
      <c r="I137" s="138"/>
      <c r="J137" s="139"/>
      <c r="K137" s="136"/>
      <c r="L137" s="136"/>
      <c r="M137" s="137"/>
      <c r="N137" s="147">
        <f t="shared" si="2"/>
      </c>
      <c r="O137" s="136"/>
    </row>
    <row r="138" spans="1:15" ht="15" customHeight="1">
      <c r="A138" s="136"/>
      <c r="B138" s="167"/>
      <c r="C138" s="167"/>
      <c r="D138" s="192"/>
      <c r="E138" s="137"/>
      <c r="F138" s="138"/>
      <c r="G138" s="138"/>
      <c r="H138" s="138"/>
      <c r="I138" s="138"/>
      <c r="J138" s="139"/>
      <c r="K138" s="136"/>
      <c r="L138" s="136"/>
      <c r="M138" s="137"/>
      <c r="N138" s="147">
        <f t="shared" si="2"/>
      </c>
      <c r="O138" s="136"/>
    </row>
    <row r="139" spans="1:15" ht="15" customHeight="1">
      <c r="A139" s="136"/>
      <c r="B139" s="167"/>
      <c r="C139" s="167"/>
      <c r="D139" s="192"/>
      <c r="E139" s="137"/>
      <c r="F139" s="138"/>
      <c r="G139" s="138"/>
      <c r="H139" s="138"/>
      <c r="I139" s="138"/>
      <c r="J139" s="139"/>
      <c r="K139" s="136"/>
      <c r="L139" s="136"/>
      <c r="M139" s="137"/>
      <c r="N139" s="147">
        <f t="shared" si="2"/>
      </c>
      <c r="O139" s="136"/>
    </row>
    <row r="140" spans="1:15" ht="15" customHeight="1">
      <c r="A140" s="136"/>
      <c r="B140" s="167"/>
      <c r="C140" s="167"/>
      <c r="D140" s="192"/>
      <c r="E140" s="137"/>
      <c r="F140" s="138"/>
      <c r="G140" s="138"/>
      <c r="H140" s="138"/>
      <c r="I140" s="138"/>
      <c r="J140" s="139"/>
      <c r="K140" s="136"/>
      <c r="L140" s="136"/>
      <c r="M140" s="137"/>
      <c r="N140" s="147">
        <f t="shared" si="2"/>
      </c>
      <c r="O140" s="136"/>
    </row>
    <row r="141" spans="1:15" ht="15" customHeight="1">
      <c r="A141" s="136"/>
      <c r="B141" s="167"/>
      <c r="C141" s="167"/>
      <c r="D141" s="192"/>
      <c r="E141" s="137"/>
      <c r="F141" s="138"/>
      <c r="G141" s="138"/>
      <c r="H141" s="138"/>
      <c r="I141" s="138"/>
      <c r="J141" s="139"/>
      <c r="K141" s="136"/>
      <c r="L141" s="136"/>
      <c r="M141" s="137"/>
      <c r="N141" s="147">
        <f t="shared" si="2"/>
      </c>
      <c r="O141" s="136"/>
    </row>
    <row r="142" spans="1:15" ht="15" customHeight="1">
      <c r="A142" s="136"/>
      <c r="B142" s="167"/>
      <c r="C142" s="167"/>
      <c r="D142" s="192"/>
      <c r="E142" s="137"/>
      <c r="F142" s="138"/>
      <c r="G142" s="138"/>
      <c r="H142" s="138"/>
      <c r="I142" s="138"/>
      <c r="J142" s="139"/>
      <c r="K142" s="136"/>
      <c r="L142" s="136"/>
      <c r="M142" s="137"/>
      <c r="N142" s="147">
        <f t="shared" si="2"/>
      </c>
      <c r="O142" s="136"/>
    </row>
    <row r="143" spans="1:15" ht="15" customHeight="1">
      <c r="A143" s="136"/>
      <c r="B143" s="167"/>
      <c r="C143" s="167"/>
      <c r="D143" s="192"/>
      <c r="E143" s="137"/>
      <c r="F143" s="138"/>
      <c r="G143" s="138"/>
      <c r="H143" s="138"/>
      <c r="I143" s="138"/>
      <c r="J143" s="139"/>
      <c r="K143" s="136"/>
      <c r="L143" s="136"/>
      <c r="M143" s="137"/>
      <c r="N143" s="147">
        <f t="shared" si="2"/>
      </c>
      <c r="O143" s="136"/>
    </row>
    <row r="144" spans="1:15" ht="15" customHeight="1">
      <c r="A144" s="136"/>
      <c r="B144" s="167"/>
      <c r="C144" s="167"/>
      <c r="D144" s="192"/>
      <c r="E144" s="137"/>
      <c r="F144" s="138"/>
      <c r="G144" s="138"/>
      <c r="H144" s="138"/>
      <c r="I144" s="138"/>
      <c r="J144" s="139"/>
      <c r="K144" s="136"/>
      <c r="L144" s="136"/>
      <c r="M144" s="137"/>
      <c r="N144" s="147">
        <f t="shared" si="2"/>
      </c>
      <c r="O144" s="136"/>
    </row>
    <row r="145" spans="1:15" ht="15" customHeight="1">
      <c r="A145" s="136"/>
      <c r="B145" s="167"/>
      <c r="C145" s="167"/>
      <c r="D145" s="192"/>
      <c r="E145" s="137"/>
      <c r="F145" s="138"/>
      <c r="G145" s="138"/>
      <c r="H145" s="138"/>
      <c r="I145" s="138"/>
      <c r="J145" s="139"/>
      <c r="K145" s="136"/>
      <c r="L145" s="136"/>
      <c r="M145" s="137"/>
      <c r="N145" s="147">
        <f t="shared" si="2"/>
      </c>
      <c r="O145" s="136"/>
    </row>
    <row r="146" spans="1:15" ht="15" customHeight="1">
      <c r="A146" s="136"/>
      <c r="B146" s="167"/>
      <c r="C146" s="167"/>
      <c r="D146" s="192"/>
      <c r="E146" s="137"/>
      <c r="F146" s="138"/>
      <c r="G146" s="138"/>
      <c r="H146" s="138"/>
      <c r="I146" s="138"/>
      <c r="J146" s="139"/>
      <c r="K146" s="136"/>
      <c r="L146" s="136"/>
      <c r="M146" s="137"/>
      <c r="N146" s="147">
        <f t="shared" si="2"/>
      </c>
      <c r="O146" s="136"/>
    </row>
    <row r="147" spans="1:15" ht="15" customHeight="1">
      <c r="A147" s="136"/>
      <c r="B147" s="167"/>
      <c r="C147" s="167"/>
      <c r="D147" s="192"/>
      <c r="E147" s="137"/>
      <c r="F147" s="138"/>
      <c r="G147" s="138"/>
      <c r="H147" s="138"/>
      <c r="I147" s="138"/>
      <c r="J147" s="139"/>
      <c r="K147" s="136"/>
      <c r="L147" s="136"/>
      <c r="M147" s="137"/>
      <c r="N147" s="147">
        <f t="shared" si="2"/>
      </c>
      <c r="O147" s="136"/>
    </row>
    <row r="148" spans="1:15" ht="15" customHeight="1">
      <c r="A148" s="136"/>
      <c r="B148" s="167"/>
      <c r="C148" s="167"/>
      <c r="D148" s="192"/>
      <c r="E148" s="137"/>
      <c r="F148" s="138"/>
      <c r="G148" s="138"/>
      <c r="H148" s="138"/>
      <c r="I148" s="138"/>
      <c r="J148" s="139"/>
      <c r="K148" s="136"/>
      <c r="L148" s="136"/>
      <c r="M148" s="137"/>
      <c r="N148" s="147">
        <f t="shared" si="2"/>
      </c>
      <c r="O148" s="136"/>
    </row>
    <row r="149" spans="1:15" ht="15" customHeight="1">
      <c r="A149" s="136"/>
      <c r="B149" s="167"/>
      <c r="C149" s="167"/>
      <c r="D149" s="192"/>
      <c r="E149" s="137"/>
      <c r="F149" s="138"/>
      <c r="G149" s="138"/>
      <c r="H149" s="138"/>
      <c r="I149" s="138"/>
      <c r="J149" s="139"/>
      <c r="K149" s="136"/>
      <c r="L149" s="136"/>
      <c r="M149" s="137"/>
      <c r="N149" s="147">
        <f t="shared" si="2"/>
      </c>
      <c r="O149" s="136"/>
    </row>
    <row r="150" spans="1:15" ht="15" customHeight="1">
      <c r="A150" s="136"/>
      <c r="B150" s="167"/>
      <c r="C150" s="167"/>
      <c r="D150" s="192"/>
      <c r="E150" s="137"/>
      <c r="F150" s="138"/>
      <c r="G150" s="138"/>
      <c r="H150" s="138"/>
      <c r="I150" s="138"/>
      <c r="J150" s="139"/>
      <c r="K150" s="136"/>
      <c r="L150" s="136"/>
      <c r="M150" s="137"/>
      <c r="N150" s="147">
        <f t="shared" si="2"/>
      </c>
      <c r="O150" s="136"/>
    </row>
    <row r="151" spans="1:15" ht="15" customHeight="1">
      <c r="A151" s="136"/>
      <c r="B151" s="167"/>
      <c r="C151" s="167"/>
      <c r="D151" s="192"/>
      <c r="E151" s="137"/>
      <c r="F151" s="138"/>
      <c r="G151" s="138"/>
      <c r="H151" s="138"/>
      <c r="I151" s="138"/>
      <c r="J151" s="139"/>
      <c r="K151" s="136"/>
      <c r="L151" s="136"/>
      <c r="M151" s="137"/>
      <c r="N151" s="147">
        <f t="shared" si="2"/>
      </c>
      <c r="O151" s="136"/>
    </row>
    <row r="152" spans="1:15" ht="15" customHeight="1">
      <c r="A152" s="136"/>
      <c r="B152" s="167"/>
      <c r="C152" s="167"/>
      <c r="D152" s="192"/>
      <c r="E152" s="137"/>
      <c r="F152" s="138"/>
      <c r="G152" s="138"/>
      <c r="H152" s="138"/>
      <c r="I152" s="138"/>
      <c r="J152" s="139"/>
      <c r="K152" s="136"/>
      <c r="L152" s="136"/>
      <c r="M152" s="137"/>
      <c r="N152" s="147">
        <f t="shared" si="2"/>
      </c>
      <c r="O152" s="136"/>
    </row>
    <row r="153" spans="1:15" ht="15" customHeight="1">
      <c r="A153" s="136"/>
      <c r="B153" s="167"/>
      <c r="C153" s="167"/>
      <c r="D153" s="192"/>
      <c r="E153" s="137"/>
      <c r="F153" s="138"/>
      <c r="G153" s="138"/>
      <c r="H153" s="138"/>
      <c r="I153" s="138"/>
      <c r="J153" s="139"/>
      <c r="K153" s="136"/>
      <c r="L153" s="136"/>
      <c r="M153" s="137"/>
      <c r="N153" s="147">
        <f t="shared" si="2"/>
      </c>
      <c r="O153" s="136"/>
    </row>
    <row r="154" spans="1:15" ht="15" customHeight="1">
      <c r="A154" s="136"/>
      <c r="B154" s="167"/>
      <c r="C154" s="167"/>
      <c r="D154" s="192"/>
      <c r="E154" s="137"/>
      <c r="F154" s="138"/>
      <c r="G154" s="138"/>
      <c r="H154" s="138"/>
      <c r="I154" s="138"/>
      <c r="J154" s="139"/>
      <c r="K154" s="136"/>
      <c r="L154" s="136"/>
      <c r="M154" s="137"/>
      <c r="N154" s="147">
        <f>IF(ISBLANK(L154),"",VLOOKUP(L154,Kataloganzeige,2))</f>
      </c>
      <c r="O154" s="136"/>
    </row>
  </sheetData>
  <sheetProtection selectLockedCells="1" selectUnlockedCells="1"/>
  <mergeCells count="14">
    <mergeCell ref="I2:I3"/>
    <mergeCell ref="D2:D3"/>
    <mergeCell ref="N2:N3"/>
    <mergeCell ref="L2:L3"/>
    <mergeCell ref="O2:O3"/>
    <mergeCell ref="J2:J3"/>
    <mergeCell ref="K2:K3"/>
    <mergeCell ref="M2:M3"/>
    <mergeCell ref="A2:A3"/>
    <mergeCell ref="B2:B3"/>
    <mergeCell ref="C2:C3"/>
    <mergeCell ref="F2:F3"/>
    <mergeCell ref="E2:E3"/>
    <mergeCell ref="G2:H2"/>
  </mergeCells>
  <dataValidations count="8">
    <dataValidation type="list" allowBlank="1" showInputMessage="1" showErrorMessage="1" sqref="M4 M6:M154">
      <formula1>Level</formula1>
    </dataValidation>
    <dataValidation type="decimal" allowBlank="1" showInputMessage="1" showErrorMessage="1" sqref="E6:E154">
      <formula1>10</formula1>
      <formula2>60</formula2>
    </dataValidation>
    <dataValidation type="decimal" allowBlank="1" showInputMessage="1" showErrorMessage="1" sqref="J4">
      <formula1>1000</formula1>
      <formula2>120000</formula2>
    </dataValidation>
    <dataValidation type="list" allowBlank="1" showInputMessage="1" showErrorMessage="1" sqref="G6:I154">
      <formula1>Grundsatz</formula1>
    </dataValidation>
    <dataValidation type="list" allowBlank="1" showInputMessage="1" showErrorMessage="1" sqref="L4:L154">
      <formula1>AufgNr</formula1>
    </dataValidation>
    <dataValidation type="list" allowBlank="1" showInputMessage="1" showErrorMessage="1" sqref="F4:F154">
      <formula1>EGNvx</formula1>
    </dataValidation>
    <dataValidation type="list" allowBlank="1" showInputMessage="1" showErrorMessage="1" sqref="D6:D154">
      <formula1>Geschlecht</formula1>
    </dataValidation>
    <dataValidation type="decimal" allowBlank="1" showInputMessage="1" showErrorMessage="1" sqref="J6:J154">
      <formula1>1000</formula1>
      <formula2>150000</formula2>
    </dataValidation>
  </dataValidations>
  <hyperlinks>
    <hyperlink ref="J2" location="Erläuterungen!A36" display="Erläuterungen!A36"/>
    <hyperlink ref="M2" location="Erläuterungen!A62" display="Level"/>
    <hyperlink ref="F2:F5" location="Erläuterungen!A58" display="Erläuterungen!A58"/>
    <hyperlink ref="M2:M5" location="Erläuterungen!A80" display="Level"/>
    <hyperlink ref="L2" location="Erläuterungen!A51" display="Zuordnung Referenz-aufgabe"/>
    <hyperlink ref="L2:L3" location="Erläuterungen!A64" display="Zuordnung Referenz-aufgabe"/>
    <hyperlink ref="G2:H3" location="Erläuterungen!A58" display="Entgelt-grundsatz"/>
    <hyperlink ref="G3" location="Erläuterungen!B58" display="Zeitentgelt"/>
    <hyperlink ref="I2:I3" location="Erläuterungen!A61" display="Ergebnisabhängige Einmalzahlung"/>
    <hyperlink ref="G2:H5" location="Erläuterungen!B62" display="Entgelt-grundsatz"/>
    <hyperlink ref="I2:I5" location="Erläuterungen!A65" display="Ergebnisabhängige Einmalzahlung"/>
    <hyperlink ref="L2:L5" location="Erläuterungen!A68" display="Zuordnung Referenz-aufgabe"/>
  </hyperlinks>
  <printOptions/>
  <pageMargins left="0.5905511811023623" right="0.5905511811023623" top="0.5905511811023623" bottom="0.5905511811023623" header="0.5118110236220472" footer="0.4724409448818898"/>
  <pageSetup fitToHeight="10" fitToWidth="1" horizontalDpi="600" verticalDpi="600" orientation="landscape" paperSize="9" scale="5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CB87"/>
  <sheetViews>
    <sheetView zoomScaleSheetLayoutView="100" zoomScalePageLayoutView="160" workbookViewId="0" topLeftCell="A28">
      <selection activeCell="A32" sqref="A32"/>
    </sheetView>
  </sheetViews>
  <sheetFormatPr defaultColWidth="11.421875" defaultRowHeight="12.75"/>
  <cols>
    <col min="1" max="79" width="1.7109375" style="114" customWidth="1"/>
    <col min="80" max="16384" width="11.421875" style="114" customWidth="1"/>
  </cols>
  <sheetData>
    <row r="1" spans="1:80" ht="9.7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5"/>
    </row>
    <row r="2" spans="1:80" ht="16.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5"/>
    </row>
    <row r="3" spans="1:80" ht="16.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5"/>
    </row>
    <row r="4" spans="1:80" ht="9.75"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5"/>
    </row>
    <row r="5" spans="1:80" ht="15.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5"/>
    </row>
    <row r="6" spans="1:79" ht="4.5" customHeight="1">
      <c r="A6" s="55"/>
      <c r="B6" s="59"/>
      <c r="C6" s="55"/>
      <c r="D6" s="55"/>
      <c r="E6" s="55"/>
      <c r="F6" s="55"/>
      <c r="G6" s="55"/>
      <c r="H6" s="55"/>
      <c r="I6" s="55"/>
      <c r="J6" s="55"/>
      <c r="K6" s="63"/>
      <c r="L6" s="64"/>
      <c r="M6" s="64"/>
      <c r="N6" s="64"/>
      <c r="O6" s="65"/>
      <c r="P6" s="65"/>
      <c r="Q6" s="56"/>
      <c r="R6" s="56"/>
      <c r="S6" s="56"/>
      <c r="T6" s="56"/>
      <c r="U6" s="56"/>
      <c r="V6" s="56"/>
      <c r="W6" s="56"/>
      <c r="X6" s="56"/>
      <c r="Y6" s="56"/>
      <c r="Z6" s="56"/>
      <c r="AA6" s="56"/>
      <c r="AB6" s="56"/>
      <c r="AC6" s="56"/>
      <c r="AD6" s="56"/>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4.5" customHeight="1">
      <c r="A7" s="55"/>
      <c r="B7" s="59"/>
      <c r="C7" s="55"/>
      <c r="D7" s="55"/>
      <c r="E7" s="55"/>
      <c r="F7" s="55"/>
      <c r="G7" s="55"/>
      <c r="H7" s="55"/>
      <c r="I7" s="55"/>
      <c r="J7" s="55"/>
      <c r="K7" s="63"/>
      <c r="L7" s="64"/>
      <c r="M7" s="64"/>
      <c r="N7" s="64"/>
      <c r="O7" s="65"/>
      <c r="P7" s="65"/>
      <c r="Q7" s="56"/>
      <c r="R7" s="56"/>
      <c r="S7" s="56"/>
      <c r="T7" s="56"/>
      <c r="U7" s="56"/>
      <c r="V7" s="56"/>
      <c r="W7" s="56"/>
      <c r="X7" s="56"/>
      <c r="Y7" s="56"/>
      <c r="Z7" s="56"/>
      <c r="AA7" s="56"/>
      <c r="AB7" s="56"/>
      <c r="AC7" s="56"/>
      <c r="AD7" s="56"/>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1:79" ht="12.75" customHeight="1">
      <c r="A8" s="54"/>
      <c r="B8" s="206" t="s">
        <v>67</v>
      </c>
      <c r="C8" s="116"/>
      <c r="D8" s="116"/>
      <c r="E8" s="116"/>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7"/>
      <c r="BW8" s="117"/>
      <c r="BX8" s="117"/>
      <c r="BY8" s="117"/>
      <c r="BZ8" s="118"/>
      <c r="CA8" s="54"/>
    </row>
    <row r="9" spans="1:79" s="120" customFormat="1" ht="12.7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3"/>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row>
    <row r="10" spans="1:79" ht="12.75" customHeight="1">
      <c r="A10" s="56"/>
      <c r="B10" s="307" t="s">
        <v>177</v>
      </c>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56"/>
    </row>
    <row r="11" spans="1:79" ht="12.75" customHeight="1">
      <c r="A11" s="56"/>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56"/>
    </row>
    <row r="12" spans="1:79" ht="12.75" customHeight="1">
      <c r="A12" s="56"/>
      <c r="B12" s="309" t="s">
        <v>178</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56"/>
    </row>
    <row r="13" spans="1:79" ht="12.75" customHeight="1">
      <c r="A13" s="56"/>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56"/>
    </row>
    <row r="14" spans="1:79" ht="12.75" customHeight="1">
      <c r="A14" s="56"/>
      <c r="B14" s="298" t="s">
        <v>179</v>
      </c>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56"/>
    </row>
    <row r="15" spans="1:79" ht="3" customHeight="1">
      <c r="A15" s="56"/>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row>
    <row r="16" spans="1:79" ht="3" customHeight="1">
      <c r="A16" s="56"/>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54"/>
    </row>
    <row r="17" spans="1:79" ht="3" customHeight="1">
      <c r="A17" s="5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row>
    <row r="18" spans="1:79" ht="12.75">
      <c r="A18" s="56"/>
      <c r="B18" s="304" t="s">
        <v>180</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54"/>
    </row>
    <row r="19" spans="1:79" ht="12.75">
      <c r="A19" s="56"/>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54"/>
    </row>
    <row r="20" spans="1:79" ht="3" customHeight="1">
      <c r="A20" s="5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row>
    <row r="21" spans="1:79" ht="3" customHeight="1">
      <c r="A21" s="56"/>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54"/>
    </row>
    <row r="22" spans="1:79" ht="3" customHeight="1">
      <c r="A22" s="56"/>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row>
    <row r="23" spans="1:79" ht="12.75">
      <c r="A23" s="56"/>
      <c r="B23" s="111" t="s">
        <v>181</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row>
    <row r="24" spans="1:79" ht="5.25" customHeight="1">
      <c r="A24" s="66"/>
      <c r="B24" s="66"/>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row>
    <row r="25" spans="1:79" ht="12.75" customHeight="1">
      <c r="A25" s="66"/>
      <c r="B25" s="304" t="s">
        <v>182</v>
      </c>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54"/>
    </row>
    <row r="26" spans="1:79" ht="12.75" customHeight="1">
      <c r="A26" s="54"/>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54"/>
    </row>
    <row r="27" spans="1:79" ht="12.75" customHeight="1">
      <c r="A27" s="54"/>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54"/>
    </row>
    <row r="28" spans="1:79" ht="12.75" customHeight="1">
      <c r="A28" s="54"/>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54"/>
    </row>
    <row r="29" spans="1:79" ht="5.25" customHeight="1">
      <c r="A29" s="66"/>
      <c r="B29" s="66"/>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row>
    <row r="30" spans="1:79" ht="12.75" customHeight="1">
      <c r="A30" s="66"/>
      <c r="B30" s="304" t="s">
        <v>183</v>
      </c>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54"/>
    </row>
    <row r="31" spans="1:79" ht="12.75" customHeight="1">
      <c r="A31" s="54"/>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54"/>
    </row>
    <row r="32" spans="1:79" ht="5.25"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row>
    <row r="33" spans="1:79" ht="12.75" customHeight="1">
      <c r="A33" s="54"/>
      <c r="B33" s="304" t="s">
        <v>282</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54"/>
    </row>
    <row r="34" spans="1:79" ht="12.75" customHeight="1">
      <c r="A34" s="5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54"/>
    </row>
    <row r="35" spans="1:79" ht="12.75" customHeight="1">
      <c r="A35" s="5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54"/>
    </row>
    <row r="36" spans="1:79" ht="5.25" customHeight="1">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row>
    <row r="37" spans="1:79" ht="12.75" customHeight="1">
      <c r="A37" s="54"/>
      <c r="B37" s="304" t="s">
        <v>202</v>
      </c>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54"/>
    </row>
    <row r="38" spans="1:79" ht="12.75" customHeight="1">
      <c r="A38" s="54"/>
      <c r="B38" s="294" t="s">
        <v>184</v>
      </c>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54"/>
    </row>
    <row r="39" spans="1:79" ht="12.75" customHeight="1">
      <c r="A39" s="5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54"/>
    </row>
    <row r="40" spans="1:79" ht="12.75" customHeight="1">
      <c r="A40" s="5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54"/>
    </row>
    <row r="41" spans="1:79" ht="5.2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row>
    <row r="42" spans="1:79" ht="12.75" customHeight="1">
      <c r="A42" s="54"/>
      <c r="B42" s="304" t="s">
        <v>594</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54"/>
    </row>
    <row r="43" spans="1:79" ht="12.75" customHeight="1">
      <c r="A43" s="54"/>
      <c r="B43" s="300" t="s">
        <v>627</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54"/>
    </row>
    <row r="44" spans="1:79" ht="15.75" customHeight="1">
      <c r="A44" s="5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54"/>
    </row>
    <row r="45" spans="1:79" ht="5.25" customHeigh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row>
    <row r="46" spans="1:79" ht="12.75" customHeight="1">
      <c r="A46" s="54"/>
      <c r="B46" s="306" t="s">
        <v>201</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c r="BY46" s="296"/>
      <c r="BZ46" s="296"/>
      <c r="CA46" s="54"/>
    </row>
    <row r="47" spans="1:79" ht="3"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row>
    <row r="48" spans="1:79" ht="3" customHeight="1">
      <c r="A48" s="54"/>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54"/>
    </row>
    <row r="49" spans="1:79" ht="3"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row>
    <row r="50" spans="1:79" ht="12.75" customHeight="1">
      <c r="A50" s="54"/>
      <c r="B50" s="304" t="s">
        <v>185</v>
      </c>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54"/>
    </row>
    <row r="51" spans="1:79" ht="5.25" customHeight="1">
      <c r="A51" s="66"/>
      <c r="B51" s="66"/>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row>
    <row r="52" spans="1:79" ht="12.75" customHeight="1">
      <c r="A52" s="54"/>
      <c r="B52" s="300" t="s">
        <v>186</v>
      </c>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54"/>
    </row>
    <row r="53" spans="1:79" ht="12.75" customHeight="1">
      <c r="A53" s="54"/>
      <c r="B53" s="294" t="s">
        <v>194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54"/>
    </row>
    <row r="54" spans="1:79" ht="12.75" customHeight="1">
      <c r="A54" s="5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54"/>
    </row>
    <row r="55" spans="1:79" ht="12.75" customHeight="1">
      <c r="A55" s="54"/>
      <c r="B55" s="295" t="s">
        <v>582</v>
      </c>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54"/>
    </row>
    <row r="56" spans="1:79" ht="12.75" customHeight="1">
      <c r="A56" s="54"/>
      <c r="B56" s="295"/>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c r="BY56" s="296"/>
      <c r="BZ56" s="296"/>
      <c r="CA56" s="54"/>
    </row>
    <row r="57" spans="1:79" ht="12.75" customHeight="1">
      <c r="A57" s="54"/>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54"/>
    </row>
    <row r="58" spans="1:79" ht="5.2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row>
    <row r="59" spans="1:79" ht="12.75" customHeight="1">
      <c r="A59" s="54"/>
      <c r="B59" s="112" t="s">
        <v>241</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row>
    <row r="60" spans="1:79" ht="12.75" customHeight="1">
      <c r="A60" s="54"/>
      <c r="B60" s="294" t="s">
        <v>263</v>
      </c>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54"/>
    </row>
    <row r="61" spans="1:79" ht="12.75" customHeight="1">
      <c r="A61" s="5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54"/>
    </row>
    <row r="62" spans="1:79" ht="5.2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row>
    <row r="63" spans="1:79" ht="12.75" customHeight="1">
      <c r="A63" s="54"/>
      <c r="B63" s="112" t="s">
        <v>588</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row>
    <row r="64" spans="1:79" ht="12.75" customHeight="1">
      <c r="A64" s="54"/>
      <c r="B64" s="113" t="s">
        <v>590</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row>
    <row r="65" spans="1:79" ht="5.2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row>
    <row r="66" spans="1:79" ht="12.75" customHeight="1">
      <c r="A66" s="54"/>
      <c r="B66" s="112" t="s">
        <v>585</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row>
    <row r="67" spans="1:79" ht="12.75" customHeight="1">
      <c r="A67" s="54"/>
      <c r="B67" s="113" t="s">
        <v>589</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row>
    <row r="68" spans="1:79" ht="5.2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row>
    <row r="69" spans="1:79" ht="12.75" customHeight="1">
      <c r="A69" s="54"/>
      <c r="B69" s="304" t="s">
        <v>581</v>
      </c>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54"/>
    </row>
    <row r="70" spans="1:79" ht="12.75" customHeight="1">
      <c r="A70" s="54"/>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54"/>
    </row>
    <row r="71" spans="1:79" ht="12.75" customHeight="1">
      <c r="A71" s="54"/>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54"/>
    </row>
    <row r="72" spans="1:79" ht="12.75" customHeight="1">
      <c r="A72" s="54"/>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54"/>
    </row>
    <row r="73" spans="1:79" ht="5.25" customHeight="1">
      <c r="A73" s="54"/>
      <c r="B73" s="66"/>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row>
    <row r="74" spans="1:79" ht="12.75" customHeight="1">
      <c r="A74" s="54"/>
      <c r="B74" s="300" t="s">
        <v>187</v>
      </c>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54"/>
    </row>
    <row r="75" spans="1:79" ht="5.25" customHeight="1">
      <c r="A75" s="54"/>
      <c r="B75" s="66"/>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row>
    <row r="76" spans="1:79" ht="12.75" customHeight="1">
      <c r="A76" s="54"/>
      <c r="B76" s="300" t="s">
        <v>188</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54"/>
    </row>
    <row r="77" spans="1:79" ht="12.75" customHeight="1">
      <c r="A77" s="54"/>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54"/>
    </row>
    <row r="78" spans="1:79" ht="5.25" customHeight="1">
      <c r="A78" s="54"/>
      <c r="B78" s="66"/>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row>
    <row r="79" spans="1:79" ht="12.75" customHeight="1">
      <c r="A79" s="54"/>
      <c r="B79" s="302" t="s">
        <v>284</v>
      </c>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54"/>
      <c r="CA79" s="54"/>
    </row>
    <row r="80" spans="1:79" ht="5.2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row>
    <row r="81" spans="1:79" ht="12.75" customHeight="1">
      <c r="A81" s="121"/>
      <c r="B81" s="125" t="s">
        <v>3</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54"/>
    </row>
    <row r="82" spans="1:79" ht="12.75" customHeight="1">
      <c r="A82" s="66"/>
      <c r="B82" s="124" t="s">
        <v>200</v>
      </c>
      <c r="C82" s="123"/>
      <c r="D82" s="123"/>
      <c r="E82" s="123"/>
      <c r="F82" s="123"/>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54"/>
    </row>
    <row r="83" spans="1:79" ht="12.75" customHeight="1">
      <c r="A83" s="66"/>
      <c r="B83" s="294" t="s">
        <v>199</v>
      </c>
      <c r="C83" s="299"/>
      <c r="D83" s="299"/>
      <c r="E83" s="299"/>
      <c r="F83" s="299"/>
      <c r="G83" s="297" t="s">
        <v>189</v>
      </c>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98"/>
      <c r="BS83" s="298"/>
      <c r="BT83" s="298"/>
      <c r="BU83" s="298"/>
      <c r="BV83" s="298"/>
      <c r="BW83" s="298"/>
      <c r="BX83" s="298"/>
      <c r="BY83" s="298"/>
      <c r="BZ83" s="298"/>
      <c r="CA83" s="54"/>
    </row>
    <row r="84" spans="1:79" ht="12.75" customHeight="1">
      <c r="A84" s="66"/>
      <c r="B84" s="299"/>
      <c r="C84" s="299"/>
      <c r="D84" s="299"/>
      <c r="E84" s="299"/>
      <c r="F84" s="299"/>
      <c r="G84" s="297" t="s">
        <v>190</v>
      </c>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8"/>
      <c r="AY84" s="298"/>
      <c r="AZ84" s="298"/>
      <c r="BA84" s="298"/>
      <c r="BB84" s="298"/>
      <c r="BC84" s="298"/>
      <c r="BD84" s="298"/>
      <c r="BE84" s="298"/>
      <c r="BF84" s="298"/>
      <c r="BG84" s="298"/>
      <c r="BH84" s="298"/>
      <c r="BI84" s="298"/>
      <c r="BJ84" s="298"/>
      <c r="BK84" s="298"/>
      <c r="BL84" s="298"/>
      <c r="BM84" s="298"/>
      <c r="BN84" s="298"/>
      <c r="BO84" s="298"/>
      <c r="BP84" s="298"/>
      <c r="BQ84" s="298"/>
      <c r="BR84" s="298"/>
      <c r="BS84" s="298"/>
      <c r="BT84" s="298"/>
      <c r="BU84" s="298"/>
      <c r="BV84" s="298"/>
      <c r="BW84" s="298"/>
      <c r="BX84" s="298"/>
      <c r="BY84" s="298"/>
      <c r="BZ84" s="298"/>
      <c r="CA84" s="54"/>
    </row>
    <row r="85" spans="1:79" ht="12.75" customHeight="1">
      <c r="A85" s="66"/>
      <c r="B85" s="299"/>
      <c r="C85" s="299"/>
      <c r="D85" s="299"/>
      <c r="E85" s="299"/>
      <c r="F85" s="299"/>
      <c r="G85" s="297" t="s">
        <v>191</v>
      </c>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298"/>
      <c r="BS85" s="298"/>
      <c r="BT85" s="298"/>
      <c r="BU85" s="298"/>
      <c r="BV85" s="298"/>
      <c r="BW85" s="298"/>
      <c r="BX85" s="298"/>
      <c r="BY85" s="298"/>
      <c r="BZ85" s="298"/>
      <c r="CA85" s="54"/>
    </row>
    <row r="86" spans="1:79" ht="12.75" customHeight="1">
      <c r="A86" s="66"/>
      <c r="B86" s="113" t="s">
        <v>265</v>
      </c>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54"/>
    </row>
    <row r="87" spans="1:79" ht="12.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row>
  </sheetData>
  <sheetProtection selectLockedCells="1" selectUnlockedCells="1"/>
  <mergeCells count="25">
    <mergeCell ref="B33:BZ35"/>
    <mergeCell ref="B38:BZ40"/>
    <mergeCell ref="B50:BZ50"/>
    <mergeCell ref="B10:BZ11"/>
    <mergeCell ref="B12:BZ13"/>
    <mergeCell ref="B14:BZ14"/>
    <mergeCell ref="B18:BZ19"/>
    <mergeCell ref="B25:BZ28"/>
    <mergeCell ref="B30:BZ31"/>
    <mergeCell ref="B52:BZ52"/>
    <mergeCell ref="B53:BZ54"/>
    <mergeCell ref="B46:BZ46"/>
    <mergeCell ref="B42:BZ42"/>
    <mergeCell ref="B43:BZ44"/>
    <mergeCell ref="B37:BZ37"/>
    <mergeCell ref="B60:BZ61"/>
    <mergeCell ref="B55:BZ57"/>
    <mergeCell ref="G85:BZ85"/>
    <mergeCell ref="B83:F85"/>
    <mergeCell ref="G83:BZ83"/>
    <mergeCell ref="G84:BZ84"/>
    <mergeCell ref="B76:BZ77"/>
    <mergeCell ref="B79:BY79"/>
    <mergeCell ref="B69:BZ72"/>
    <mergeCell ref="B74:BZ74"/>
  </mergeCells>
  <printOptions/>
  <pageMargins left="0.5905511811023623" right="0.5905511811023623" top="0.3937007874015748" bottom="0.5905511811023623" header="0.5118110236220472" footer="0.4724409448818898"/>
  <pageSetup horizontalDpi="600" verticalDpi="600" orientation="landscape" paperSize="9" r:id="rId3"/>
  <headerFooter alignWithMargins="0">
    <oddFooter>&amp;R&amp;9&amp;P/&amp;N</oddFooter>
  </headerFooter>
  <rowBreaks count="1" manualBreakCount="1">
    <brk id="49" max="255" man="1"/>
  </rowBreaks>
  <drawing r:id="rId2"/>
  <legacyDrawing r:id="rId1"/>
</worksheet>
</file>

<file path=xl/worksheets/sheet5.xml><?xml version="1.0" encoding="utf-8"?>
<worksheet xmlns="http://schemas.openxmlformats.org/spreadsheetml/2006/main" xmlns:r="http://schemas.openxmlformats.org/officeDocument/2006/relationships">
  <dimension ref="A1:CB82"/>
  <sheetViews>
    <sheetView zoomScaleSheetLayoutView="85" zoomScalePageLayoutView="85" workbookViewId="0" topLeftCell="A1">
      <selection activeCell="B8" sqref="B8"/>
    </sheetView>
  </sheetViews>
  <sheetFormatPr defaultColWidth="1.7109375" defaultRowHeight="12.75"/>
  <cols>
    <col min="1" max="79" width="1.7109375" style="114" customWidth="1"/>
    <col min="80" max="80" width="12.28125" style="114" customWidth="1"/>
    <col min="81" max="16384" width="1.7109375" style="114" customWidth="1"/>
  </cols>
  <sheetData>
    <row r="1" spans="1:80" ht="9.7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5"/>
    </row>
    <row r="2" spans="1:80" ht="16.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5"/>
    </row>
    <row r="3" spans="1:80" ht="16.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5"/>
    </row>
    <row r="4" spans="1:80" ht="9.75"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5"/>
    </row>
    <row r="5" spans="1:80" ht="15.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5"/>
    </row>
    <row r="6" spans="1:79" ht="4.5" customHeight="1">
      <c r="A6" s="55"/>
      <c r="B6" s="59"/>
      <c r="C6" s="55"/>
      <c r="D6" s="55"/>
      <c r="E6" s="55"/>
      <c r="F6" s="55"/>
      <c r="G6" s="55"/>
      <c r="H6" s="55"/>
      <c r="I6" s="55"/>
      <c r="J6" s="55"/>
      <c r="K6" s="63"/>
      <c r="L6" s="64"/>
      <c r="M6" s="64"/>
      <c r="N6" s="64"/>
      <c r="O6" s="65"/>
      <c r="P6" s="65"/>
      <c r="Q6" s="56"/>
      <c r="R6" s="56"/>
      <c r="S6" s="56"/>
      <c r="T6" s="56"/>
      <c r="U6" s="56"/>
      <c r="V6" s="56"/>
      <c r="W6" s="56"/>
      <c r="X6" s="56"/>
      <c r="Y6" s="56"/>
      <c r="Z6" s="56"/>
      <c r="AA6" s="56"/>
      <c r="AB6" s="56"/>
      <c r="AC6" s="56"/>
      <c r="AD6" s="56"/>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4.5" customHeight="1">
      <c r="A7" s="55"/>
      <c r="B7" s="59"/>
      <c r="C7" s="55"/>
      <c r="D7" s="55"/>
      <c r="E7" s="55"/>
      <c r="F7" s="55"/>
      <c r="G7" s="55"/>
      <c r="H7" s="55"/>
      <c r="I7" s="55"/>
      <c r="J7" s="55"/>
      <c r="K7" s="63"/>
      <c r="L7" s="64"/>
      <c r="M7" s="64"/>
      <c r="N7" s="64"/>
      <c r="O7" s="65"/>
      <c r="P7" s="65"/>
      <c r="Q7" s="56"/>
      <c r="R7" s="56"/>
      <c r="S7" s="56"/>
      <c r="T7" s="56"/>
      <c r="U7" s="56"/>
      <c r="V7" s="56"/>
      <c r="W7" s="56"/>
      <c r="X7" s="56"/>
      <c r="Y7" s="56"/>
      <c r="Z7" s="56"/>
      <c r="AA7" s="56"/>
      <c r="AB7" s="56"/>
      <c r="AC7" s="56"/>
      <c r="AD7" s="56"/>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1:79" ht="12.75" customHeight="1">
      <c r="A8" s="54"/>
      <c r="B8" s="206" t="s">
        <v>408</v>
      </c>
      <c r="C8" s="116"/>
      <c r="D8" s="116"/>
      <c r="E8" s="116"/>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7"/>
      <c r="BW8" s="117"/>
      <c r="BX8" s="117"/>
      <c r="BY8" s="117"/>
      <c r="BZ8" s="118"/>
      <c r="CA8" s="54"/>
    </row>
    <row r="9" spans="1:79" s="120" customFormat="1" ht="1.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3"/>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row>
    <row r="10" spans="1:79" s="120" customFormat="1" ht="12.75">
      <c r="A10" s="140"/>
      <c r="B10" s="312" t="s">
        <v>607</v>
      </c>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19"/>
    </row>
    <row r="11" spans="1:79" s="120" customFormat="1" ht="56.25" customHeight="1">
      <c r="A11" s="140"/>
      <c r="B11" s="311" t="s">
        <v>358</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124"/>
      <c r="AC11" s="311" t="s">
        <v>409</v>
      </c>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119"/>
    </row>
    <row r="12" spans="1:79" s="120" customFormat="1" ht="69" customHeight="1">
      <c r="A12" s="140"/>
      <c r="B12" s="311" t="s">
        <v>359</v>
      </c>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124"/>
      <c r="AC12" s="311" t="s">
        <v>410</v>
      </c>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119"/>
    </row>
    <row r="13" spans="1:79" s="120" customFormat="1" ht="84" customHeight="1">
      <c r="A13" s="140"/>
      <c r="B13" s="311" t="s">
        <v>363</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124"/>
      <c r="AC13" s="311" t="s">
        <v>411</v>
      </c>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119"/>
    </row>
    <row r="14" spans="1:79" s="120" customFormat="1" ht="12.75">
      <c r="A14" s="140"/>
      <c r="B14" s="312" t="s">
        <v>608</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19"/>
    </row>
    <row r="15" spans="1:79" s="120" customFormat="1" ht="33.75" customHeight="1">
      <c r="A15" s="140"/>
      <c r="B15" s="311" t="s">
        <v>364</v>
      </c>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124"/>
      <c r="AC15" s="311" t="s">
        <v>412</v>
      </c>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119"/>
    </row>
    <row r="16" spans="1:79" s="120" customFormat="1" ht="42.75" customHeight="1">
      <c r="A16" s="140"/>
      <c r="B16" s="311" t="s">
        <v>362</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124"/>
      <c r="AC16" s="311" t="s">
        <v>413</v>
      </c>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119"/>
    </row>
    <row r="17" spans="1:79" s="120" customFormat="1" ht="42.75" customHeight="1">
      <c r="A17" s="140"/>
      <c r="B17" s="311" t="s">
        <v>360</v>
      </c>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124"/>
      <c r="AC17" s="311" t="s">
        <v>414</v>
      </c>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119"/>
    </row>
    <row r="18" spans="1:79" s="120" customFormat="1" ht="54.75" customHeight="1">
      <c r="A18" s="140"/>
      <c r="B18" s="311" t="s">
        <v>361</v>
      </c>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124"/>
      <c r="AC18" s="311" t="s">
        <v>415</v>
      </c>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119"/>
    </row>
    <row r="19" spans="1:79" s="120" customFormat="1" ht="34.5" customHeight="1">
      <c r="A19" s="140"/>
      <c r="B19" s="311" t="s">
        <v>365</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124"/>
      <c r="AC19" s="311" t="s">
        <v>416</v>
      </c>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119"/>
    </row>
    <row r="20" spans="1:79" s="120" customFormat="1" ht="43.5" customHeight="1">
      <c r="A20" s="140"/>
      <c r="B20" s="311" t="s">
        <v>366</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124"/>
      <c r="AC20" s="311" t="s">
        <v>417</v>
      </c>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119"/>
    </row>
    <row r="21" spans="1:79" s="120" customFormat="1" ht="41.25" customHeight="1">
      <c r="A21" s="140"/>
      <c r="B21" s="311" t="s">
        <v>367</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124"/>
      <c r="AC21" s="311" t="s">
        <v>418</v>
      </c>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119"/>
    </row>
    <row r="22" spans="1:79" s="120" customFormat="1" ht="12.75" customHeight="1">
      <c r="A22" s="140"/>
      <c r="B22" s="143" t="s">
        <v>609</v>
      </c>
      <c r="C22" s="142"/>
      <c r="D22" s="142"/>
      <c r="E22" s="142"/>
      <c r="F22" s="142"/>
      <c r="G22" s="142"/>
      <c r="H22" s="142"/>
      <c r="I22" s="142"/>
      <c r="J22" s="142"/>
      <c r="K22" s="142"/>
      <c r="L22" s="142"/>
      <c r="M22" s="142"/>
      <c r="N22" s="142"/>
      <c r="O22" s="142"/>
      <c r="P22" s="142"/>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119"/>
    </row>
    <row r="23" spans="1:79" s="120" customFormat="1" ht="31.5" customHeight="1">
      <c r="A23" s="140"/>
      <c r="B23" s="311" t="s">
        <v>368</v>
      </c>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124"/>
      <c r="AC23" s="311" t="s">
        <v>419</v>
      </c>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119"/>
    </row>
    <row r="24" spans="1:79" s="120" customFormat="1" ht="43.5" customHeight="1">
      <c r="A24" s="140"/>
      <c r="B24" s="311" t="s">
        <v>369</v>
      </c>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124"/>
      <c r="AC24" s="311" t="s">
        <v>420</v>
      </c>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119"/>
    </row>
    <row r="25" spans="1:79" ht="56.25" customHeight="1">
      <c r="A25" s="133"/>
      <c r="B25" s="311" t="s">
        <v>624</v>
      </c>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124"/>
      <c r="AC25" s="311" t="s">
        <v>421</v>
      </c>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119"/>
    </row>
    <row r="26" spans="1:79" ht="42.75" customHeight="1">
      <c r="A26" s="133"/>
      <c r="B26" s="311" t="s">
        <v>370</v>
      </c>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124"/>
      <c r="AC26" s="311" t="s">
        <v>422</v>
      </c>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119"/>
    </row>
    <row r="27" spans="1:79" ht="17.25" customHeight="1">
      <c r="A27" s="133"/>
      <c r="B27" s="311" t="s">
        <v>371</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124"/>
      <c r="AC27" s="311" t="s">
        <v>423</v>
      </c>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119"/>
    </row>
    <row r="28" spans="1:79" ht="42.75" customHeight="1">
      <c r="A28" s="133"/>
      <c r="B28" s="311" t="s">
        <v>372</v>
      </c>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124"/>
      <c r="AC28" s="311" t="s">
        <v>424</v>
      </c>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119"/>
    </row>
    <row r="29" spans="1:79" ht="12.75" customHeight="1">
      <c r="A29" s="133"/>
      <c r="B29" s="143" t="s">
        <v>610</v>
      </c>
      <c r="C29" s="142"/>
      <c r="D29" s="142"/>
      <c r="E29" s="142"/>
      <c r="F29" s="142"/>
      <c r="G29" s="142"/>
      <c r="H29" s="142"/>
      <c r="I29" s="142"/>
      <c r="J29" s="142"/>
      <c r="K29" s="142"/>
      <c r="L29" s="142"/>
      <c r="M29" s="142"/>
      <c r="N29" s="142"/>
      <c r="O29" s="142"/>
      <c r="P29" s="142"/>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119"/>
    </row>
    <row r="30" spans="1:79" ht="42.75" customHeight="1">
      <c r="A30" s="133"/>
      <c r="B30" s="311" t="s">
        <v>373</v>
      </c>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124"/>
      <c r="AC30" s="311" t="s">
        <v>425</v>
      </c>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119"/>
    </row>
    <row r="31" spans="1:79" ht="69.75" customHeight="1">
      <c r="A31" s="133"/>
      <c r="B31" s="311" t="s">
        <v>374</v>
      </c>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124"/>
      <c r="AC31" s="311" t="s">
        <v>426</v>
      </c>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119"/>
    </row>
    <row r="32" spans="1:79" ht="12.75" customHeight="1">
      <c r="A32" s="133"/>
      <c r="B32" s="143" t="s">
        <v>611</v>
      </c>
      <c r="C32" s="142"/>
      <c r="D32" s="142"/>
      <c r="E32" s="142"/>
      <c r="F32" s="142"/>
      <c r="G32" s="142"/>
      <c r="H32" s="142"/>
      <c r="I32" s="142"/>
      <c r="J32" s="142"/>
      <c r="K32" s="142"/>
      <c r="L32" s="142"/>
      <c r="M32" s="142"/>
      <c r="N32" s="142"/>
      <c r="O32" s="142"/>
      <c r="P32" s="142"/>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119"/>
    </row>
    <row r="33" spans="1:79" ht="43.5" customHeight="1">
      <c r="A33" s="133"/>
      <c r="B33" s="311" t="s">
        <v>375</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124"/>
      <c r="AC33" s="311" t="s">
        <v>427</v>
      </c>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119"/>
    </row>
    <row r="34" spans="1:79" ht="45" customHeight="1">
      <c r="A34" s="133"/>
      <c r="B34" s="311" t="s">
        <v>376</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124"/>
      <c r="AC34" s="311" t="s">
        <v>428</v>
      </c>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119"/>
    </row>
    <row r="35" spans="1:79" ht="44.25" customHeight="1">
      <c r="A35" s="133"/>
      <c r="B35" s="311" t="s">
        <v>377</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124"/>
      <c r="AC35" s="311" t="s">
        <v>429</v>
      </c>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119"/>
    </row>
    <row r="36" spans="1:79" ht="59.25" customHeight="1">
      <c r="A36" s="133"/>
      <c r="B36" s="311" t="s">
        <v>378</v>
      </c>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124"/>
      <c r="AC36" s="311" t="s">
        <v>430</v>
      </c>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119"/>
    </row>
    <row r="37" spans="1:79" ht="57" customHeight="1">
      <c r="A37" s="133"/>
      <c r="B37" s="311" t="s">
        <v>379</v>
      </c>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124"/>
      <c r="AC37" s="311" t="s">
        <v>431</v>
      </c>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119"/>
    </row>
    <row r="38" spans="1:79" ht="57.75" customHeight="1">
      <c r="A38" s="133"/>
      <c r="B38" s="311" t="s">
        <v>380</v>
      </c>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124"/>
      <c r="AC38" s="311" t="s">
        <v>432</v>
      </c>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119"/>
    </row>
    <row r="39" spans="1:79" ht="43.5" customHeight="1">
      <c r="A39" s="133"/>
      <c r="B39" s="311" t="s">
        <v>381</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124"/>
      <c r="AC39" s="311" t="s">
        <v>433</v>
      </c>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119"/>
    </row>
    <row r="40" spans="1:79" ht="58.5" customHeight="1">
      <c r="A40" s="133"/>
      <c r="B40" s="311" t="s">
        <v>382</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124"/>
      <c r="AC40" s="311" t="s">
        <v>434</v>
      </c>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119"/>
    </row>
    <row r="41" spans="1:79" ht="57" customHeight="1">
      <c r="A41" s="133"/>
      <c r="B41" s="311" t="s">
        <v>383</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124"/>
      <c r="AC41" s="311" t="s">
        <v>435</v>
      </c>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119"/>
    </row>
    <row r="42" spans="1:79" ht="12.75" customHeight="1">
      <c r="A42" s="133"/>
      <c r="B42" s="143" t="s">
        <v>612</v>
      </c>
      <c r="C42" s="142"/>
      <c r="D42" s="142"/>
      <c r="E42" s="142"/>
      <c r="F42" s="142"/>
      <c r="G42" s="142"/>
      <c r="H42" s="142"/>
      <c r="I42" s="142"/>
      <c r="J42" s="142"/>
      <c r="K42" s="142"/>
      <c r="L42" s="142"/>
      <c r="M42" s="142"/>
      <c r="N42" s="142"/>
      <c r="O42" s="142"/>
      <c r="P42" s="142"/>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119"/>
    </row>
    <row r="43" spans="1:79" ht="54" customHeight="1">
      <c r="A43" s="133"/>
      <c r="B43" s="311" t="s">
        <v>384</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124"/>
      <c r="AC43" s="311" t="s">
        <v>436</v>
      </c>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119"/>
    </row>
    <row r="44" spans="1:79" ht="44.25" customHeight="1">
      <c r="A44" s="133"/>
      <c r="B44" s="311" t="s">
        <v>385</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124"/>
      <c r="AC44" s="311" t="s">
        <v>437</v>
      </c>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119"/>
    </row>
    <row r="45" spans="1:79" ht="44.25" customHeight="1">
      <c r="A45" s="133"/>
      <c r="B45" s="311" t="s">
        <v>386</v>
      </c>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124"/>
      <c r="AC45" s="311" t="s">
        <v>438</v>
      </c>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119"/>
    </row>
    <row r="46" spans="1:79" ht="42.75" customHeight="1">
      <c r="A46" s="133"/>
      <c r="B46" s="311" t="s">
        <v>387</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124"/>
      <c r="AC46" s="311" t="s">
        <v>439</v>
      </c>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119"/>
    </row>
    <row r="47" spans="1:79" ht="32.25" customHeight="1">
      <c r="A47" s="133"/>
      <c r="B47" s="311" t="s">
        <v>388</v>
      </c>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124"/>
      <c r="AC47" s="311" t="s">
        <v>440</v>
      </c>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119"/>
    </row>
    <row r="48" spans="1:79" ht="12.75" customHeight="1">
      <c r="A48" s="133"/>
      <c r="B48" s="143" t="s">
        <v>613</v>
      </c>
      <c r="C48" s="142"/>
      <c r="D48" s="142"/>
      <c r="E48" s="142"/>
      <c r="F48" s="142"/>
      <c r="G48" s="142"/>
      <c r="H48" s="142"/>
      <c r="I48" s="142"/>
      <c r="J48" s="142"/>
      <c r="K48" s="142"/>
      <c r="L48" s="142"/>
      <c r="M48" s="142"/>
      <c r="N48" s="142"/>
      <c r="O48" s="142"/>
      <c r="P48" s="142"/>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119"/>
    </row>
    <row r="49" spans="1:79" ht="30.75" customHeight="1">
      <c r="A49" s="133"/>
      <c r="B49" s="311" t="s">
        <v>389</v>
      </c>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124"/>
      <c r="AC49" s="311" t="s">
        <v>441</v>
      </c>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119"/>
    </row>
    <row r="50" spans="1:79" ht="43.5" customHeight="1">
      <c r="A50" s="133"/>
      <c r="B50" s="311" t="s">
        <v>390</v>
      </c>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124"/>
      <c r="AC50" s="311" t="s">
        <v>442</v>
      </c>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299"/>
      <c r="BX50" s="299"/>
      <c r="BY50" s="299"/>
      <c r="BZ50" s="299"/>
      <c r="CA50" s="119"/>
    </row>
    <row r="51" spans="1:79" ht="81" customHeight="1">
      <c r="A51" s="133"/>
      <c r="B51" s="311" t="s">
        <v>391</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124"/>
      <c r="AC51" s="311" t="s">
        <v>443</v>
      </c>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c r="BW51" s="299"/>
      <c r="BX51" s="299"/>
      <c r="BY51" s="299"/>
      <c r="BZ51" s="299"/>
      <c r="CA51" s="119"/>
    </row>
    <row r="52" spans="1:79" ht="55.5" customHeight="1">
      <c r="A52" s="133"/>
      <c r="B52" s="311" t="s">
        <v>392</v>
      </c>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124"/>
      <c r="AC52" s="311" t="s">
        <v>444</v>
      </c>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119"/>
    </row>
    <row r="53" spans="1:79" ht="54.75" customHeight="1">
      <c r="A53" s="133"/>
      <c r="B53" s="311" t="s">
        <v>393</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124"/>
      <c r="AC53" s="311" t="s">
        <v>445</v>
      </c>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119"/>
    </row>
    <row r="54" spans="1:79" ht="54.75" customHeight="1">
      <c r="A54" s="133"/>
      <c r="B54" s="311" t="s">
        <v>394</v>
      </c>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124"/>
      <c r="AC54" s="311" t="s">
        <v>446</v>
      </c>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299"/>
      <c r="BV54" s="299"/>
      <c r="BW54" s="299"/>
      <c r="BX54" s="299"/>
      <c r="BY54" s="299"/>
      <c r="BZ54" s="299"/>
      <c r="CA54" s="119"/>
    </row>
    <row r="55" spans="1:79" ht="67.5" customHeight="1">
      <c r="A55" s="133"/>
      <c r="B55" s="311" t="s">
        <v>395</v>
      </c>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124"/>
      <c r="AC55" s="311" t="s">
        <v>447</v>
      </c>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119"/>
    </row>
    <row r="56" spans="1:79" ht="12.75" customHeight="1">
      <c r="A56" s="133"/>
      <c r="B56" s="143" t="s">
        <v>614</v>
      </c>
      <c r="C56" s="142"/>
      <c r="D56" s="142"/>
      <c r="E56" s="142"/>
      <c r="F56" s="142"/>
      <c r="G56" s="142"/>
      <c r="H56" s="142"/>
      <c r="I56" s="142"/>
      <c r="J56" s="142"/>
      <c r="K56" s="142"/>
      <c r="L56" s="142"/>
      <c r="M56" s="142"/>
      <c r="N56" s="142"/>
      <c r="O56" s="142"/>
      <c r="P56" s="142"/>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119"/>
    </row>
    <row r="57" spans="1:79" ht="29.25" customHeight="1">
      <c r="A57" s="133"/>
      <c r="B57" s="311" t="s">
        <v>396</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124"/>
      <c r="AC57" s="311" t="s">
        <v>448</v>
      </c>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299"/>
      <c r="CA57" s="119"/>
    </row>
    <row r="58" spans="1:79" ht="45.75" customHeight="1">
      <c r="A58" s="133"/>
      <c r="B58" s="311" t="s">
        <v>397</v>
      </c>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124"/>
      <c r="AC58" s="311" t="s">
        <v>449</v>
      </c>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119"/>
    </row>
    <row r="59" spans="1:79" ht="33" customHeight="1">
      <c r="A59" s="133"/>
      <c r="B59" s="311" t="s">
        <v>398</v>
      </c>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124"/>
      <c r="AC59" s="311" t="s">
        <v>450</v>
      </c>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119"/>
    </row>
    <row r="60" spans="1:79" ht="45.75" customHeight="1">
      <c r="A60" s="133"/>
      <c r="B60" s="311" t="s">
        <v>399</v>
      </c>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124"/>
      <c r="AC60" s="311" t="s">
        <v>451</v>
      </c>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119"/>
    </row>
    <row r="61" spans="1:79" ht="70.5" customHeight="1">
      <c r="A61" s="133"/>
      <c r="B61" s="311" t="s">
        <v>400</v>
      </c>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124"/>
      <c r="AC61" s="311" t="s">
        <v>452</v>
      </c>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119"/>
    </row>
    <row r="62" spans="1:79" ht="71.25" customHeight="1">
      <c r="A62" s="133"/>
      <c r="B62" s="311" t="s">
        <v>401</v>
      </c>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124"/>
      <c r="AC62" s="311" t="s">
        <v>453</v>
      </c>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119"/>
    </row>
    <row r="63" spans="1:79" ht="55.5" customHeight="1">
      <c r="A63" s="133"/>
      <c r="B63" s="311" t="s">
        <v>402</v>
      </c>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124"/>
      <c r="AC63" s="311" t="s">
        <v>454</v>
      </c>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119"/>
    </row>
    <row r="64" spans="1:79" ht="44.25" customHeight="1">
      <c r="A64" s="133"/>
      <c r="B64" s="311" t="s">
        <v>403</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124"/>
      <c r="AC64" s="311" t="s">
        <v>455</v>
      </c>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119"/>
    </row>
    <row r="65" spans="1:79" ht="43.5" customHeight="1">
      <c r="A65" s="133"/>
      <c r="B65" s="311" t="s">
        <v>404</v>
      </c>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124"/>
      <c r="AC65" s="311" t="s">
        <v>456</v>
      </c>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299"/>
      <c r="BO65" s="299"/>
      <c r="BP65" s="299"/>
      <c r="BQ65" s="299"/>
      <c r="BR65" s="299"/>
      <c r="BS65" s="299"/>
      <c r="BT65" s="299"/>
      <c r="BU65" s="299"/>
      <c r="BV65" s="299"/>
      <c r="BW65" s="299"/>
      <c r="BX65" s="299"/>
      <c r="BY65" s="299"/>
      <c r="BZ65" s="299"/>
      <c r="CA65" s="119"/>
    </row>
    <row r="66" spans="1:79" ht="42.75" customHeight="1">
      <c r="A66" s="133"/>
      <c r="B66" s="311" t="s">
        <v>405</v>
      </c>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124"/>
      <c r="AC66" s="311" t="s">
        <v>457</v>
      </c>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119"/>
    </row>
    <row r="67" spans="1:79" ht="43.5" customHeight="1">
      <c r="A67" s="133"/>
      <c r="B67" s="311" t="s">
        <v>406</v>
      </c>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124"/>
      <c r="AC67" s="311" t="s">
        <v>458</v>
      </c>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119"/>
    </row>
    <row r="68" spans="1:79" ht="80.25" customHeight="1">
      <c r="A68" s="133"/>
      <c r="B68" s="311" t="s">
        <v>407</v>
      </c>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124"/>
      <c r="AC68" s="311" t="s">
        <v>459</v>
      </c>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119"/>
    </row>
    <row r="69" spans="1:79" ht="12.75">
      <c r="A69" s="54"/>
      <c r="B69" s="115" t="s">
        <v>615</v>
      </c>
      <c r="C69" s="116"/>
      <c r="D69" s="116"/>
      <c r="E69" s="116"/>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7"/>
      <c r="BW69" s="117"/>
      <c r="BX69" s="117"/>
      <c r="BY69" s="117"/>
      <c r="BZ69" s="118"/>
      <c r="CA69" s="54"/>
    </row>
    <row r="70" spans="1:79" s="120" customFormat="1" ht="1.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3"/>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row>
    <row r="71" spans="1:79" s="120" customFormat="1" ht="12.75">
      <c r="A71" s="140"/>
      <c r="B71" s="312"/>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19"/>
    </row>
    <row r="72" spans="1:79" s="120" customFormat="1" ht="12.75">
      <c r="A72" s="140"/>
      <c r="B72" s="140" t="s">
        <v>622</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t="s">
        <v>623</v>
      </c>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row>
    <row r="73" spans="1:79" s="120" customFormat="1" ht="12.75">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row>
    <row r="74" spans="1:79" s="120" customFormat="1" ht="12.75">
      <c r="A74" s="140"/>
      <c r="B74" s="140" t="s">
        <v>620</v>
      </c>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314" t="s">
        <v>621</v>
      </c>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162"/>
      <c r="CA74" s="140"/>
    </row>
    <row r="75" spans="1:79" s="120" customFormat="1" ht="12.75">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row>
    <row r="76" spans="1:79" s="120" customFormat="1" ht="12.75">
      <c r="A76" s="140"/>
      <c r="B76" s="140" t="s">
        <v>618</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314" t="s">
        <v>619</v>
      </c>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140"/>
    </row>
    <row r="77" spans="1:79" s="120" customFormat="1" ht="12.75">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1"/>
      <c r="BX77" s="301"/>
      <c r="BY77" s="301"/>
      <c r="BZ77" s="301"/>
      <c r="CA77" s="140"/>
    </row>
    <row r="78" spans="1:79" s="120" customFormat="1" ht="12.75">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row>
    <row r="79" spans="1:79" s="120" customFormat="1" ht="12.75">
      <c r="A79" s="140"/>
      <c r="B79" s="140" t="s">
        <v>616</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314" t="s">
        <v>617</v>
      </c>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140"/>
    </row>
    <row r="80" spans="1:79" s="120" customFormat="1" ht="12.75">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140"/>
    </row>
    <row r="81" spans="1:79" ht="12.75">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row>
    <row r="82" spans="1:79" ht="12.75">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row>
  </sheetData>
  <sheetProtection/>
  <mergeCells count="114">
    <mergeCell ref="AC74:BY74"/>
    <mergeCell ref="AC76:BZ77"/>
    <mergeCell ref="AC79:BZ80"/>
    <mergeCell ref="B14:AA14"/>
    <mergeCell ref="B71:AA71"/>
    <mergeCell ref="B24:AA24"/>
    <mergeCell ref="B21:AA21"/>
    <mergeCell ref="AC21:BZ21"/>
    <mergeCell ref="B23:AA23"/>
    <mergeCell ref="AC23:BZ23"/>
    <mergeCell ref="AP56:BZ56"/>
    <mergeCell ref="AP48:BZ48"/>
    <mergeCell ref="AP42:BZ42"/>
    <mergeCell ref="AP29:BZ29"/>
    <mergeCell ref="AP32:BZ32"/>
    <mergeCell ref="AP22:BZ22"/>
    <mergeCell ref="AC24:BZ24"/>
    <mergeCell ref="AC11:BZ11"/>
    <mergeCell ref="B17:AA17"/>
    <mergeCell ref="B10:AA10"/>
    <mergeCell ref="B11:AA11"/>
    <mergeCell ref="B12:AA12"/>
    <mergeCell ref="B13:AA13"/>
    <mergeCell ref="B15:AA15"/>
    <mergeCell ref="B16:AA16"/>
    <mergeCell ref="B18:AA18"/>
    <mergeCell ref="AC18:BZ18"/>
    <mergeCell ref="B19:AA19"/>
    <mergeCell ref="AC19:BZ19"/>
    <mergeCell ref="B20:AA20"/>
    <mergeCell ref="AC20:BZ20"/>
    <mergeCell ref="B25:AA25"/>
    <mergeCell ref="AC25:BZ25"/>
    <mergeCell ref="B26:AA26"/>
    <mergeCell ref="AC26:BZ26"/>
    <mergeCell ref="B27:AA27"/>
    <mergeCell ref="AC27:BZ27"/>
    <mergeCell ref="B31:AA31"/>
    <mergeCell ref="AC31:BZ31"/>
    <mergeCell ref="B33:AA33"/>
    <mergeCell ref="AC33:BZ33"/>
    <mergeCell ref="B28:AA28"/>
    <mergeCell ref="AC28:BZ28"/>
    <mergeCell ref="B30:AA30"/>
    <mergeCell ref="AC30:BZ30"/>
    <mergeCell ref="B34:AA34"/>
    <mergeCell ref="AC34:BZ34"/>
    <mergeCell ref="B35:AA35"/>
    <mergeCell ref="AC35:BZ35"/>
    <mergeCell ref="B36:AA36"/>
    <mergeCell ref="AC36:BZ36"/>
    <mergeCell ref="B40:AA40"/>
    <mergeCell ref="AC40:BZ40"/>
    <mergeCell ref="B41:AA41"/>
    <mergeCell ref="AC41:BZ41"/>
    <mergeCell ref="B37:AA37"/>
    <mergeCell ref="AC37:BZ37"/>
    <mergeCell ref="B38:AA38"/>
    <mergeCell ref="AC38:BZ38"/>
    <mergeCell ref="B39:AA39"/>
    <mergeCell ref="AC39:BZ39"/>
    <mergeCell ref="B46:AA46"/>
    <mergeCell ref="AC46:BZ46"/>
    <mergeCell ref="B47:AA47"/>
    <mergeCell ref="AC47:BZ47"/>
    <mergeCell ref="B43:AA43"/>
    <mergeCell ref="AC43:BZ43"/>
    <mergeCell ref="B44:AA44"/>
    <mergeCell ref="AC44:BZ44"/>
    <mergeCell ref="B45:AA45"/>
    <mergeCell ref="AC45:BZ45"/>
    <mergeCell ref="B49:AA49"/>
    <mergeCell ref="AC49:BZ49"/>
    <mergeCell ref="B50:AA50"/>
    <mergeCell ref="AC50:BZ50"/>
    <mergeCell ref="B51:AA51"/>
    <mergeCell ref="AC51:BZ51"/>
    <mergeCell ref="B55:AA55"/>
    <mergeCell ref="AC55:BZ55"/>
    <mergeCell ref="B57:AA57"/>
    <mergeCell ref="AC57:BZ57"/>
    <mergeCell ref="B52:AA52"/>
    <mergeCell ref="AC52:BZ52"/>
    <mergeCell ref="B53:AA53"/>
    <mergeCell ref="AC53:BZ53"/>
    <mergeCell ref="B54:AA54"/>
    <mergeCell ref="AC54:BZ54"/>
    <mergeCell ref="AC63:BZ63"/>
    <mergeCell ref="B58:AA58"/>
    <mergeCell ref="AC58:BZ58"/>
    <mergeCell ref="B59:AA59"/>
    <mergeCell ref="AC59:BZ59"/>
    <mergeCell ref="B60:AA60"/>
    <mergeCell ref="AC60:BZ60"/>
    <mergeCell ref="AC64:BZ64"/>
    <mergeCell ref="B65:AA65"/>
    <mergeCell ref="AC65:BZ65"/>
    <mergeCell ref="B66:AA66"/>
    <mergeCell ref="AC66:BZ66"/>
    <mergeCell ref="B61:AA61"/>
    <mergeCell ref="AC61:BZ61"/>
    <mergeCell ref="B62:AA62"/>
    <mergeCell ref="AC62:BZ62"/>
    <mergeCell ref="B63:AA63"/>
    <mergeCell ref="B67:AA67"/>
    <mergeCell ref="AC67:BZ67"/>
    <mergeCell ref="B68:AA68"/>
    <mergeCell ref="AC68:BZ68"/>
    <mergeCell ref="AC12:BZ12"/>
    <mergeCell ref="AC13:BZ13"/>
    <mergeCell ref="AC15:BZ15"/>
    <mergeCell ref="AC16:BZ16"/>
    <mergeCell ref="AC17:BZ17"/>
    <mergeCell ref="B64:AA64"/>
  </mergeCells>
  <printOptions/>
  <pageMargins left="0.5905511811023623" right="0.5905511811023623" top="0.3937007874015748" bottom="0.3937007874015748" header="0.5118110236220472" footer="0.4724409448818898"/>
  <pageSetup horizontalDpi="600" verticalDpi="600" orientation="landscape" paperSize="9" r:id="rId2"/>
  <headerFooter alignWithMargins="0">
    <oddFooter>&amp;R&amp;9&amp;P/&amp;N</oddFooter>
  </headerFooter>
  <rowBreaks count="1" manualBreakCount="1">
    <brk id="68" max="255" man="1"/>
  </rowBreaks>
  <legacyDrawing r:id="rId1"/>
</worksheet>
</file>

<file path=xl/worksheets/sheet6.xml><?xml version="1.0" encoding="utf-8"?>
<worksheet xmlns="http://schemas.openxmlformats.org/spreadsheetml/2006/main" xmlns:r="http://schemas.openxmlformats.org/officeDocument/2006/relationships">
  <sheetPr>
    <tabColor rgb="FFDE0083"/>
  </sheetPr>
  <dimension ref="A1:BA64"/>
  <sheetViews>
    <sheetView zoomScaleSheetLayoutView="85" zoomScalePageLayoutView="85" workbookViewId="0" topLeftCell="A1">
      <selection activeCell="BL29" sqref="BL29"/>
    </sheetView>
  </sheetViews>
  <sheetFormatPr defaultColWidth="1.7109375" defaultRowHeight="12.75"/>
  <cols>
    <col min="1" max="53" width="1.7109375" style="114" customWidth="1"/>
    <col min="54" max="54" width="12.28125" style="114" customWidth="1"/>
    <col min="55" max="16384" width="1.7109375" style="114" customWidth="1"/>
  </cols>
  <sheetData>
    <row r="1" spans="1:53" ht="9.7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53" ht="16.5" customHeight="1">
      <c r="A2" s="54"/>
      <c r="B2" s="317" t="s">
        <v>283</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62"/>
      <c r="AP2" s="62"/>
      <c r="AQ2" s="62"/>
      <c r="AR2" s="54"/>
      <c r="AS2" s="54"/>
      <c r="AT2" s="54"/>
      <c r="AU2" s="54"/>
      <c r="AV2" s="54"/>
      <c r="AW2" s="54"/>
      <c r="AX2" s="54"/>
      <c r="AY2" s="54"/>
      <c r="AZ2" s="54"/>
      <c r="BA2" s="54"/>
    </row>
    <row r="3" spans="1:53" ht="16.5" customHeight="1">
      <c r="A3" s="54"/>
      <c r="B3" s="319"/>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54"/>
      <c r="AF3" s="54"/>
      <c r="AG3" s="54"/>
      <c r="AH3" s="54"/>
      <c r="AI3" s="54"/>
      <c r="AJ3" s="54"/>
      <c r="AK3" s="54"/>
      <c r="AL3" s="54"/>
      <c r="AM3" s="54"/>
      <c r="AN3" s="54"/>
      <c r="AO3" s="54"/>
      <c r="AP3" s="54"/>
      <c r="AQ3" s="54"/>
      <c r="AR3" s="54"/>
      <c r="AS3" s="54"/>
      <c r="AT3" s="54"/>
      <c r="AU3" s="54"/>
      <c r="AV3" s="54"/>
      <c r="AW3" s="54"/>
      <c r="AX3" s="54"/>
      <c r="AY3" s="54"/>
      <c r="AZ3" s="54"/>
      <c r="BA3" s="54"/>
    </row>
    <row r="4" spans="1:53" ht="9.75" customHeight="1">
      <c r="A4" s="55"/>
      <c r="B4" s="56"/>
      <c r="C4" s="56"/>
      <c r="D4" s="56"/>
      <c r="E4" s="56"/>
      <c r="F4" s="56"/>
      <c r="G4" s="56"/>
      <c r="H4" s="56"/>
      <c r="I4" s="56"/>
      <c r="J4" s="56"/>
      <c r="K4" s="56"/>
      <c r="L4" s="56"/>
      <c r="M4" s="56"/>
      <c r="N4" s="56"/>
      <c r="O4" s="56"/>
      <c r="P4" s="56"/>
      <c r="Q4" s="56"/>
      <c r="R4" s="56"/>
      <c r="S4" s="56"/>
      <c r="T4" s="56"/>
      <c r="U4" s="55"/>
      <c r="V4" s="57"/>
      <c r="W4" s="57"/>
      <c r="X4" s="57"/>
      <c r="Y4" s="58"/>
      <c r="Z4" s="58"/>
      <c r="AA4" s="56"/>
      <c r="AB4" s="56"/>
      <c r="AC4" s="56"/>
      <c r="AD4" s="56"/>
      <c r="AE4" s="54"/>
      <c r="AF4" s="54"/>
      <c r="AG4" s="54"/>
      <c r="AH4" s="54"/>
      <c r="AI4" s="54"/>
      <c r="AJ4" s="54"/>
      <c r="AK4" s="54"/>
      <c r="AL4" s="54"/>
      <c r="AM4" s="54"/>
      <c r="AN4" s="54"/>
      <c r="AO4" s="54"/>
      <c r="AP4" s="54"/>
      <c r="AQ4" s="54"/>
      <c r="AR4" s="54"/>
      <c r="AS4" s="54"/>
      <c r="AT4" s="54"/>
      <c r="AU4" s="54"/>
      <c r="AV4" s="54"/>
      <c r="AW4" s="54"/>
      <c r="AX4" s="54"/>
      <c r="AY4" s="54"/>
      <c r="AZ4" s="54"/>
      <c r="BA4" s="54"/>
    </row>
    <row r="5" spans="1:53" ht="13.5" customHeight="1">
      <c r="A5" s="55"/>
      <c r="B5" s="59" t="s">
        <v>50</v>
      </c>
      <c r="C5" s="55"/>
      <c r="D5" s="55"/>
      <c r="E5" s="55"/>
      <c r="F5" s="55"/>
      <c r="G5" s="55"/>
      <c r="H5" s="55"/>
      <c r="I5" s="55"/>
      <c r="J5" s="55"/>
      <c r="K5" s="321">
        <f>Datenfeld1!E2</f>
        <v>2015</v>
      </c>
      <c r="L5" s="322"/>
      <c r="M5" s="322"/>
      <c r="N5" s="322"/>
      <c r="O5" s="323"/>
      <c r="P5" s="324"/>
      <c r="Q5" s="56"/>
      <c r="R5" s="56"/>
      <c r="S5" s="56"/>
      <c r="T5" s="56"/>
      <c r="U5" s="56"/>
      <c r="V5" s="56"/>
      <c r="W5" s="56"/>
      <c r="X5" s="56"/>
      <c r="Y5" s="56"/>
      <c r="Z5" s="56"/>
      <c r="AA5" s="56"/>
      <c r="AB5" s="56"/>
      <c r="AC5" s="56"/>
      <c r="AD5" s="56"/>
      <c r="AE5" s="54"/>
      <c r="AF5" s="54"/>
      <c r="AG5" s="54"/>
      <c r="AH5" s="54"/>
      <c r="AI5" s="54"/>
      <c r="AJ5" s="54"/>
      <c r="AK5" s="54"/>
      <c r="AL5" s="54"/>
      <c r="AM5" s="54"/>
      <c r="AN5" s="54"/>
      <c r="AO5" s="54"/>
      <c r="AP5" s="54"/>
      <c r="AQ5" s="54"/>
      <c r="AR5" s="54"/>
      <c r="AS5" s="54"/>
      <c r="AT5" s="54"/>
      <c r="AU5" s="54"/>
      <c r="AV5" s="54"/>
      <c r="AW5" s="54"/>
      <c r="AX5" s="54"/>
      <c r="AY5" s="54"/>
      <c r="AZ5" s="54"/>
      <c r="BA5" s="54"/>
    </row>
    <row r="6" spans="1:53" ht="4.5" customHeight="1">
      <c r="A6" s="55"/>
      <c r="B6" s="59"/>
      <c r="C6" s="55"/>
      <c r="D6" s="55"/>
      <c r="E6" s="55"/>
      <c r="F6" s="55"/>
      <c r="G6" s="55"/>
      <c r="H6" s="55"/>
      <c r="I6" s="55"/>
      <c r="J6" s="55"/>
      <c r="K6" s="63"/>
      <c r="L6" s="64"/>
      <c r="M6" s="64"/>
      <c r="N6" s="64"/>
      <c r="O6" s="65"/>
      <c r="P6" s="65"/>
      <c r="Q6" s="56"/>
      <c r="R6" s="56"/>
      <c r="S6" s="56"/>
      <c r="T6" s="56"/>
      <c r="U6" s="56"/>
      <c r="V6" s="56"/>
      <c r="W6" s="56"/>
      <c r="X6" s="56"/>
      <c r="Y6" s="56"/>
      <c r="Z6" s="56"/>
      <c r="AA6" s="56"/>
      <c r="AB6" s="56"/>
      <c r="AC6" s="56"/>
      <c r="AD6" s="56"/>
      <c r="AE6" s="54"/>
      <c r="AF6" s="54"/>
      <c r="AG6" s="54"/>
      <c r="AH6" s="54"/>
      <c r="AI6" s="54"/>
      <c r="AJ6" s="54"/>
      <c r="AK6" s="54"/>
      <c r="AL6" s="54"/>
      <c r="AM6" s="54"/>
      <c r="AN6" s="54"/>
      <c r="AO6" s="54"/>
      <c r="AP6" s="54"/>
      <c r="AQ6" s="54"/>
      <c r="AR6" s="54"/>
      <c r="AS6" s="54"/>
      <c r="AT6" s="54"/>
      <c r="AU6" s="54"/>
      <c r="AV6" s="54"/>
      <c r="AW6" s="54"/>
      <c r="AX6" s="54"/>
      <c r="AY6" s="54"/>
      <c r="AZ6" s="54"/>
      <c r="BA6" s="54"/>
    </row>
    <row r="7" spans="1:53" ht="12.75">
      <c r="A7" s="54"/>
      <c r="B7" s="115" t="s">
        <v>523</v>
      </c>
      <c r="C7" s="116"/>
      <c r="D7" s="116"/>
      <c r="E7" s="116"/>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54"/>
    </row>
    <row r="8" spans="1:53" s="120" customFormat="1" ht="1.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3"/>
      <c r="AO8" s="119"/>
      <c r="AP8" s="119"/>
      <c r="AQ8" s="119"/>
      <c r="AR8" s="119"/>
      <c r="AS8" s="119"/>
      <c r="AT8" s="119"/>
      <c r="AU8" s="119"/>
      <c r="AV8" s="119"/>
      <c r="AW8" s="119"/>
      <c r="AX8" s="119"/>
      <c r="AY8" s="119"/>
      <c r="AZ8" s="119"/>
      <c r="BA8" s="119"/>
    </row>
    <row r="9" spans="1:53" s="120" customFormat="1" ht="12.75">
      <c r="A9" s="140"/>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row>
    <row r="10" spans="1:53" s="120" customFormat="1" ht="12.75">
      <c r="A10" s="140"/>
      <c r="B10" s="315">
        <v>1</v>
      </c>
      <c r="C10" s="316"/>
      <c r="D10" s="316"/>
      <c r="E10" s="142"/>
      <c r="F10" s="156" t="s">
        <v>306</v>
      </c>
      <c r="G10" s="142"/>
      <c r="H10" s="142"/>
      <c r="I10" s="142"/>
      <c r="J10" s="142"/>
      <c r="K10" s="142"/>
      <c r="L10" s="142"/>
      <c r="M10" s="156" t="s">
        <v>479</v>
      </c>
      <c r="N10" s="142"/>
      <c r="O10" s="142"/>
      <c r="P10" s="142"/>
      <c r="Q10" s="142"/>
      <c r="R10" s="142"/>
      <c r="S10" s="142"/>
      <c r="T10" s="142"/>
      <c r="U10" s="142"/>
      <c r="V10" s="142"/>
      <c r="W10" s="142"/>
      <c r="X10" s="142"/>
      <c r="Y10" s="142"/>
      <c r="Z10" s="142"/>
      <c r="AA10" s="142"/>
      <c r="AB10" s="142"/>
      <c r="AC10" s="157"/>
      <c r="AD10" s="142"/>
      <c r="AE10" s="142"/>
      <c r="AF10" s="142"/>
      <c r="AG10" s="142"/>
      <c r="AH10" s="142"/>
      <c r="AI10" s="142"/>
      <c r="AJ10" s="142"/>
      <c r="AK10" s="142"/>
      <c r="AL10" s="142"/>
      <c r="AM10" s="142"/>
      <c r="AN10" s="142"/>
      <c r="AO10" s="142"/>
      <c r="AP10" s="142"/>
      <c r="AQ10" s="142"/>
      <c r="AR10" s="142"/>
      <c r="AS10" s="142"/>
      <c r="AT10" s="157"/>
      <c r="AU10" s="142"/>
      <c r="AV10" s="142"/>
      <c r="AW10" s="142"/>
      <c r="AX10" s="142"/>
      <c r="AY10" s="142"/>
      <c r="AZ10" s="142"/>
      <c r="BA10" s="142"/>
    </row>
    <row r="11" spans="1:53" s="120" customFormat="1" ht="12.75">
      <c r="A11" s="140"/>
      <c r="B11" s="315">
        <v>2</v>
      </c>
      <c r="C11" s="316"/>
      <c r="D11" s="316"/>
      <c r="E11" s="142"/>
      <c r="F11" s="156" t="s">
        <v>309</v>
      </c>
      <c r="G11" s="142"/>
      <c r="H11" s="142"/>
      <c r="I11" s="142"/>
      <c r="J11" s="142"/>
      <c r="K11" s="142"/>
      <c r="L11" s="142"/>
      <c r="M11" s="156" t="s">
        <v>88</v>
      </c>
      <c r="N11" s="142"/>
      <c r="O11" s="142"/>
      <c r="P11" s="142"/>
      <c r="Q11" s="142"/>
      <c r="R11" s="142"/>
      <c r="S11" s="142"/>
      <c r="T11" s="142"/>
      <c r="U11" s="142"/>
      <c r="V11" s="142"/>
      <c r="W11" s="142"/>
      <c r="X11" s="142"/>
      <c r="Y11" s="142"/>
      <c r="Z11" s="142"/>
      <c r="AA11" s="142"/>
      <c r="AB11" s="142"/>
      <c r="AC11" s="157"/>
      <c r="AD11" s="142"/>
      <c r="AE11" s="142"/>
      <c r="AF11" s="142"/>
      <c r="AG11" s="142"/>
      <c r="AH11" s="142"/>
      <c r="AI11" s="142"/>
      <c r="AJ11" s="142"/>
      <c r="AK11" s="142"/>
      <c r="AL11" s="142"/>
      <c r="AM11" s="142"/>
      <c r="AN11" s="142"/>
      <c r="AO11" s="142"/>
      <c r="AP11" s="142"/>
      <c r="AQ11" s="142"/>
      <c r="AR11" s="142"/>
      <c r="AS11" s="142"/>
      <c r="AT11" s="157"/>
      <c r="AU11" s="142"/>
      <c r="AV11" s="142"/>
      <c r="AW11" s="142"/>
      <c r="AX11" s="142"/>
      <c r="AY11" s="142"/>
      <c r="AZ11" s="142"/>
      <c r="BA11" s="142"/>
    </row>
    <row r="12" spans="1:53" s="120" customFormat="1" ht="12.75">
      <c r="A12" s="140"/>
      <c r="B12" s="315">
        <v>3</v>
      </c>
      <c r="C12" s="316"/>
      <c r="D12" s="316"/>
      <c r="E12" s="142"/>
      <c r="F12" s="156" t="s">
        <v>311</v>
      </c>
      <c r="G12" s="142"/>
      <c r="H12" s="142"/>
      <c r="I12" s="142"/>
      <c r="J12" s="142"/>
      <c r="K12" s="142"/>
      <c r="L12" s="142"/>
      <c r="M12" s="156" t="s">
        <v>480</v>
      </c>
      <c r="N12" s="142"/>
      <c r="O12" s="142"/>
      <c r="P12" s="142"/>
      <c r="Q12" s="142"/>
      <c r="R12" s="142"/>
      <c r="S12" s="142"/>
      <c r="T12" s="142"/>
      <c r="U12" s="142"/>
      <c r="V12" s="142"/>
      <c r="W12" s="142"/>
      <c r="X12" s="142"/>
      <c r="Y12" s="142"/>
      <c r="Z12" s="142"/>
      <c r="AA12" s="142"/>
      <c r="AB12" s="142"/>
      <c r="AC12" s="157"/>
      <c r="AD12" s="142"/>
      <c r="AE12" s="142"/>
      <c r="AF12" s="142"/>
      <c r="AG12" s="142"/>
      <c r="AH12" s="142"/>
      <c r="AI12" s="142"/>
      <c r="AJ12" s="142"/>
      <c r="AK12" s="142"/>
      <c r="AL12" s="142"/>
      <c r="AM12" s="142"/>
      <c r="AN12" s="142"/>
      <c r="AO12" s="142"/>
      <c r="AP12" s="142"/>
      <c r="AQ12" s="142"/>
      <c r="AR12" s="142"/>
      <c r="AS12" s="142"/>
      <c r="AT12" s="157"/>
      <c r="AU12" s="142"/>
      <c r="AV12" s="142"/>
      <c r="AW12" s="142"/>
      <c r="AX12" s="142"/>
      <c r="AY12" s="142"/>
      <c r="AZ12" s="142"/>
      <c r="BA12" s="142"/>
    </row>
    <row r="13" spans="1:53" s="120" customFormat="1" ht="12.75">
      <c r="A13" s="140"/>
      <c r="B13" s="315">
        <v>4</v>
      </c>
      <c r="C13" s="316"/>
      <c r="D13" s="316"/>
      <c r="E13" s="142"/>
      <c r="F13" s="156" t="s">
        <v>312</v>
      </c>
      <c r="G13" s="142"/>
      <c r="H13" s="142"/>
      <c r="I13" s="142"/>
      <c r="J13" s="142"/>
      <c r="K13" s="142"/>
      <c r="L13" s="142"/>
      <c r="M13" s="156" t="s">
        <v>31</v>
      </c>
      <c r="N13" s="142"/>
      <c r="O13" s="142"/>
      <c r="P13" s="142"/>
      <c r="Q13" s="142"/>
      <c r="R13" s="142"/>
      <c r="S13" s="142"/>
      <c r="T13" s="142"/>
      <c r="U13" s="142"/>
      <c r="V13" s="142"/>
      <c r="W13" s="142"/>
      <c r="X13" s="142"/>
      <c r="Y13" s="142"/>
      <c r="Z13" s="142"/>
      <c r="AA13" s="142"/>
      <c r="AB13" s="142"/>
      <c r="AC13" s="157"/>
      <c r="AD13" s="142"/>
      <c r="AE13" s="142"/>
      <c r="AF13" s="142"/>
      <c r="AG13" s="142"/>
      <c r="AH13" s="142"/>
      <c r="AI13" s="142"/>
      <c r="AJ13" s="142"/>
      <c r="AK13" s="142"/>
      <c r="AL13" s="142"/>
      <c r="AM13" s="142"/>
      <c r="AN13" s="142"/>
      <c r="AO13" s="142"/>
      <c r="AP13" s="142"/>
      <c r="AQ13" s="142"/>
      <c r="AR13" s="142"/>
      <c r="AS13" s="142"/>
      <c r="AT13" s="157"/>
      <c r="AU13" s="142"/>
      <c r="AV13" s="142"/>
      <c r="AW13" s="142"/>
      <c r="AX13" s="142"/>
      <c r="AY13" s="142"/>
      <c r="AZ13" s="142"/>
      <c r="BA13" s="142"/>
    </row>
    <row r="14" spans="1:53" s="120" customFormat="1" ht="12.75">
      <c r="A14" s="140"/>
      <c r="B14" s="315">
        <v>5</v>
      </c>
      <c r="C14" s="316"/>
      <c r="D14" s="316"/>
      <c r="E14" s="142"/>
      <c r="F14" s="156" t="s">
        <v>313</v>
      </c>
      <c r="G14" s="142"/>
      <c r="H14" s="142"/>
      <c r="I14" s="142"/>
      <c r="J14" s="142"/>
      <c r="K14" s="142"/>
      <c r="L14" s="142"/>
      <c r="M14" s="156" t="s">
        <v>32</v>
      </c>
      <c r="N14" s="142"/>
      <c r="O14" s="142"/>
      <c r="P14" s="142"/>
      <c r="Q14" s="142"/>
      <c r="R14" s="142"/>
      <c r="S14" s="142"/>
      <c r="T14" s="142"/>
      <c r="U14" s="142"/>
      <c r="V14" s="142"/>
      <c r="W14" s="142"/>
      <c r="X14" s="142"/>
      <c r="Y14" s="142"/>
      <c r="Z14" s="142"/>
      <c r="AA14" s="142"/>
      <c r="AB14" s="142"/>
      <c r="AC14" s="157"/>
      <c r="AD14" s="142"/>
      <c r="AE14" s="142"/>
      <c r="AF14" s="142"/>
      <c r="AG14" s="142"/>
      <c r="AH14" s="142"/>
      <c r="AI14" s="142"/>
      <c r="AJ14" s="142"/>
      <c r="AK14" s="142"/>
      <c r="AL14" s="142"/>
      <c r="AM14" s="142"/>
      <c r="AN14" s="142"/>
      <c r="AO14" s="142"/>
      <c r="AP14" s="142"/>
      <c r="AQ14" s="142"/>
      <c r="AR14" s="142"/>
      <c r="AS14" s="142"/>
      <c r="AT14" s="157"/>
      <c r="AU14" s="142"/>
      <c r="AV14" s="142"/>
      <c r="AW14" s="142"/>
      <c r="AX14" s="142"/>
      <c r="AY14" s="142"/>
      <c r="AZ14" s="142"/>
      <c r="BA14" s="142"/>
    </row>
    <row r="15" spans="1:53" s="120" customFormat="1" ht="12.75">
      <c r="A15" s="140"/>
      <c r="B15" s="315">
        <v>6</v>
      </c>
      <c r="C15" s="316"/>
      <c r="D15" s="316"/>
      <c r="E15" s="142"/>
      <c r="F15" s="156" t="s">
        <v>316</v>
      </c>
      <c r="G15" s="142"/>
      <c r="H15" s="142"/>
      <c r="I15" s="142"/>
      <c r="J15" s="142"/>
      <c r="K15" s="142"/>
      <c r="L15" s="142"/>
      <c r="M15" s="156" t="s">
        <v>89</v>
      </c>
      <c r="N15" s="142"/>
      <c r="O15" s="142"/>
      <c r="P15" s="142"/>
      <c r="Q15" s="142"/>
      <c r="R15" s="142"/>
      <c r="S15" s="142"/>
      <c r="T15" s="142"/>
      <c r="U15" s="142"/>
      <c r="V15" s="142"/>
      <c r="W15" s="142"/>
      <c r="X15" s="142"/>
      <c r="Y15" s="142"/>
      <c r="Z15" s="142"/>
      <c r="AA15" s="142"/>
      <c r="AB15" s="142"/>
      <c r="AC15" s="157"/>
      <c r="AD15" s="142"/>
      <c r="AE15" s="142"/>
      <c r="AF15" s="142"/>
      <c r="AG15" s="142"/>
      <c r="AH15" s="142"/>
      <c r="AI15" s="142"/>
      <c r="AJ15" s="142"/>
      <c r="AK15" s="142"/>
      <c r="AL15" s="142"/>
      <c r="AM15" s="142"/>
      <c r="AN15" s="142"/>
      <c r="AO15" s="142"/>
      <c r="AP15" s="142"/>
      <c r="AQ15" s="142"/>
      <c r="AR15" s="142"/>
      <c r="AS15" s="142"/>
      <c r="AT15" s="157"/>
      <c r="AU15" s="142"/>
      <c r="AV15" s="142"/>
      <c r="AW15" s="142"/>
      <c r="AX15" s="142"/>
      <c r="AY15" s="142"/>
      <c r="AZ15" s="142"/>
      <c r="BA15" s="142"/>
    </row>
    <row r="16" spans="1:53" s="120" customFormat="1" ht="12.75">
      <c r="A16" s="140"/>
      <c r="B16" s="315">
        <v>7</v>
      </c>
      <c r="C16" s="316"/>
      <c r="D16" s="316"/>
      <c r="E16" s="142"/>
      <c r="F16" s="156" t="s">
        <v>318</v>
      </c>
      <c r="G16" s="142"/>
      <c r="H16" s="142"/>
      <c r="I16" s="142"/>
      <c r="J16" s="142"/>
      <c r="K16" s="142"/>
      <c r="L16" s="142"/>
      <c r="M16" s="156" t="s">
        <v>481</v>
      </c>
      <c r="N16" s="142"/>
      <c r="O16" s="142"/>
      <c r="P16" s="142"/>
      <c r="Q16" s="142"/>
      <c r="R16" s="142"/>
      <c r="S16" s="142"/>
      <c r="T16" s="142"/>
      <c r="U16" s="142"/>
      <c r="V16" s="142"/>
      <c r="W16" s="142"/>
      <c r="X16" s="142"/>
      <c r="Y16" s="142"/>
      <c r="Z16" s="142"/>
      <c r="AA16" s="142"/>
      <c r="AB16" s="142"/>
      <c r="AC16" s="157"/>
      <c r="AD16" s="142"/>
      <c r="AE16" s="142"/>
      <c r="AF16" s="142"/>
      <c r="AG16" s="142"/>
      <c r="AH16" s="142"/>
      <c r="AI16" s="142"/>
      <c r="AJ16" s="142"/>
      <c r="AK16" s="142"/>
      <c r="AL16" s="142"/>
      <c r="AM16" s="142"/>
      <c r="AN16" s="142"/>
      <c r="AO16" s="142"/>
      <c r="AP16" s="142"/>
      <c r="AQ16" s="142"/>
      <c r="AR16" s="142"/>
      <c r="AS16" s="142"/>
      <c r="AT16" s="157"/>
      <c r="AU16" s="142"/>
      <c r="AV16" s="142"/>
      <c r="AW16" s="142"/>
      <c r="AX16" s="142"/>
      <c r="AY16" s="142"/>
      <c r="AZ16" s="142"/>
      <c r="BA16" s="142"/>
    </row>
    <row r="17" spans="1:53" s="120" customFormat="1" ht="12.75">
      <c r="A17" s="140"/>
      <c r="B17" s="315">
        <v>8</v>
      </c>
      <c r="C17" s="316"/>
      <c r="D17" s="316"/>
      <c r="E17" s="142"/>
      <c r="F17" s="156" t="s">
        <v>321</v>
      </c>
      <c r="G17" s="142"/>
      <c r="H17" s="142"/>
      <c r="I17" s="142"/>
      <c r="J17" s="142"/>
      <c r="K17" s="142"/>
      <c r="L17" s="142"/>
      <c r="M17" s="156" t="s">
        <v>33</v>
      </c>
      <c r="N17" s="142"/>
      <c r="O17" s="142"/>
      <c r="P17" s="142"/>
      <c r="Q17" s="142"/>
      <c r="R17" s="142"/>
      <c r="S17" s="142"/>
      <c r="T17" s="142"/>
      <c r="U17" s="142"/>
      <c r="V17" s="142"/>
      <c r="W17" s="142"/>
      <c r="X17" s="142"/>
      <c r="Y17" s="142"/>
      <c r="Z17" s="142"/>
      <c r="AA17" s="142"/>
      <c r="AB17" s="142"/>
      <c r="AC17" s="157"/>
      <c r="AD17" s="142"/>
      <c r="AE17" s="142"/>
      <c r="AF17" s="142"/>
      <c r="AG17" s="142"/>
      <c r="AH17" s="142"/>
      <c r="AI17" s="142"/>
      <c r="AJ17" s="142"/>
      <c r="AK17" s="142"/>
      <c r="AL17" s="142"/>
      <c r="AM17" s="142"/>
      <c r="AN17" s="142"/>
      <c r="AO17" s="142"/>
      <c r="AP17" s="142"/>
      <c r="AQ17" s="142"/>
      <c r="AR17" s="142"/>
      <c r="AS17" s="142"/>
      <c r="AT17" s="157"/>
      <c r="AU17" s="142"/>
      <c r="AV17" s="142"/>
      <c r="AW17" s="142"/>
      <c r="AX17" s="142"/>
      <c r="AY17" s="142"/>
      <c r="AZ17" s="142"/>
      <c r="BA17" s="142"/>
    </row>
    <row r="18" spans="1:53" s="120" customFormat="1" ht="12.75">
      <c r="A18" s="140"/>
      <c r="B18" s="315">
        <v>9</v>
      </c>
      <c r="C18" s="316"/>
      <c r="D18" s="316"/>
      <c r="E18" s="142"/>
      <c r="F18" s="156" t="s">
        <v>326</v>
      </c>
      <c r="G18" s="142"/>
      <c r="H18" s="142"/>
      <c r="I18" s="142"/>
      <c r="J18" s="142"/>
      <c r="K18" s="142"/>
      <c r="L18" s="142"/>
      <c r="M18" s="156" t="s">
        <v>167</v>
      </c>
      <c r="N18" s="142"/>
      <c r="O18" s="142"/>
      <c r="P18" s="142"/>
      <c r="Q18" s="142"/>
      <c r="R18" s="142"/>
      <c r="S18" s="142"/>
      <c r="T18" s="142"/>
      <c r="U18" s="142"/>
      <c r="V18" s="142"/>
      <c r="W18" s="142"/>
      <c r="X18" s="142"/>
      <c r="Y18" s="142"/>
      <c r="Z18" s="142"/>
      <c r="AA18" s="142"/>
      <c r="AB18" s="142"/>
      <c r="AC18" s="157"/>
      <c r="AD18" s="142"/>
      <c r="AE18" s="142"/>
      <c r="AF18" s="142"/>
      <c r="AG18" s="142"/>
      <c r="AH18" s="142"/>
      <c r="AI18" s="142"/>
      <c r="AJ18" s="142"/>
      <c r="AK18" s="142"/>
      <c r="AL18" s="142"/>
      <c r="AM18" s="142"/>
      <c r="AN18" s="142"/>
      <c r="AO18" s="142"/>
      <c r="AP18" s="142"/>
      <c r="AQ18" s="142"/>
      <c r="AR18" s="142"/>
      <c r="AS18" s="142"/>
      <c r="AT18" s="157"/>
      <c r="AU18" s="142"/>
      <c r="AV18" s="142"/>
      <c r="AW18" s="142"/>
      <c r="AX18" s="142"/>
      <c r="AY18" s="142"/>
      <c r="AZ18" s="142"/>
      <c r="BA18" s="142"/>
    </row>
    <row r="19" spans="1:53" s="120" customFormat="1" ht="12.75">
      <c r="A19" s="140"/>
      <c r="B19" s="315">
        <v>10</v>
      </c>
      <c r="C19" s="316"/>
      <c r="D19" s="316"/>
      <c r="E19" s="142"/>
      <c r="F19" s="156" t="s">
        <v>327</v>
      </c>
      <c r="G19" s="142"/>
      <c r="H19" s="142"/>
      <c r="I19" s="142"/>
      <c r="J19" s="142"/>
      <c r="K19" s="142"/>
      <c r="L19" s="142"/>
      <c r="M19" s="156" t="s">
        <v>168</v>
      </c>
      <c r="N19" s="142"/>
      <c r="O19" s="142"/>
      <c r="P19" s="142"/>
      <c r="Q19" s="142"/>
      <c r="R19" s="142"/>
      <c r="S19" s="142"/>
      <c r="T19" s="142"/>
      <c r="U19" s="142"/>
      <c r="V19" s="142"/>
      <c r="W19" s="142"/>
      <c r="X19" s="142"/>
      <c r="Y19" s="142"/>
      <c r="Z19" s="142"/>
      <c r="AA19" s="142"/>
      <c r="AB19" s="142"/>
      <c r="AC19" s="157"/>
      <c r="AD19" s="142"/>
      <c r="AE19" s="142"/>
      <c r="AF19" s="142"/>
      <c r="AG19" s="142"/>
      <c r="AH19" s="142"/>
      <c r="AI19" s="142"/>
      <c r="AJ19" s="142"/>
      <c r="AK19" s="142"/>
      <c r="AL19" s="142"/>
      <c r="AM19" s="142"/>
      <c r="AN19" s="142"/>
      <c r="AO19" s="142"/>
      <c r="AP19" s="142"/>
      <c r="AQ19" s="142"/>
      <c r="AR19" s="142"/>
      <c r="AS19" s="142"/>
      <c r="AT19" s="157"/>
      <c r="AU19" s="142"/>
      <c r="AV19" s="142"/>
      <c r="AW19" s="142"/>
      <c r="AX19" s="142"/>
      <c r="AY19" s="142"/>
      <c r="AZ19" s="142"/>
      <c r="BA19" s="142"/>
    </row>
    <row r="20" spans="1:53" s="120" customFormat="1" ht="12.75">
      <c r="A20" s="140"/>
      <c r="B20" s="315">
        <v>11</v>
      </c>
      <c r="C20" s="316"/>
      <c r="D20" s="316"/>
      <c r="E20" s="142"/>
      <c r="F20" s="156" t="s">
        <v>330</v>
      </c>
      <c r="G20" s="142"/>
      <c r="H20" s="142"/>
      <c r="I20" s="142"/>
      <c r="J20" s="142"/>
      <c r="K20" s="142"/>
      <c r="L20" s="142"/>
      <c r="M20" s="156" t="s">
        <v>69</v>
      </c>
      <c r="N20" s="142"/>
      <c r="O20" s="142"/>
      <c r="P20" s="142"/>
      <c r="Q20" s="124"/>
      <c r="R20" s="124"/>
      <c r="S20" s="124"/>
      <c r="T20" s="124"/>
      <c r="U20" s="124"/>
      <c r="V20" s="124"/>
      <c r="W20" s="124"/>
      <c r="X20" s="124"/>
      <c r="Y20" s="124"/>
      <c r="Z20" s="142"/>
      <c r="AA20" s="142"/>
      <c r="AB20" s="142"/>
      <c r="AC20" s="157"/>
      <c r="AD20" s="142"/>
      <c r="AE20" s="142"/>
      <c r="AF20" s="142"/>
      <c r="AG20" s="142"/>
      <c r="AH20" s="142"/>
      <c r="AI20" s="142"/>
      <c r="AJ20" s="142"/>
      <c r="AK20" s="142"/>
      <c r="AL20" s="142"/>
      <c r="AM20" s="142"/>
      <c r="AN20" s="142"/>
      <c r="AO20" s="142"/>
      <c r="AP20" s="142"/>
      <c r="AQ20" s="142"/>
      <c r="AR20" s="142"/>
      <c r="AS20" s="142"/>
      <c r="AT20" s="157"/>
      <c r="AU20" s="142"/>
      <c r="AV20" s="142"/>
      <c r="AW20" s="142"/>
      <c r="AX20" s="142"/>
      <c r="AY20" s="142"/>
      <c r="AZ20" s="142"/>
      <c r="BA20" s="142"/>
    </row>
    <row r="21" spans="1:53" s="120" customFormat="1" ht="12.75">
      <c r="A21" s="140"/>
      <c r="B21" s="315">
        <v>12</v>
      </c>
      <c r="C21" s="316"/>
      <c r="D21" s="316"/>
      <c r="E21" s="142"/>
      <c r="F21" s="156" t="s">
        <v>334</v>
      </c>
      <c r="G21" s="142"/>
      <c r="H21" s="142"/>
      <c r="I21" s="142"/>
      <c r="J21" s="142"/>
      <c r="K21" s="142"/>
      <c r="L21" s="142"/>
      <c r="M21" s="156" t="s">
        <v>482</v>
      </c>
      <c r="N21" s="142"/>
      <c r="O21" s="142"/>
      <c r="P21" s="142"/>
      <c r="Q21" s="142"/>
      <c r="R21" s="142"/>
      <c r="S21" s="142"/>
      <c r="T21" s="142"/>
      <c r="U21" s="142"/>
      <c r="V21" s="142"/>
      <c r="W21" s="142"/>
      <c r="X21" s="142"/>
      <c r="Y21" s="142"/>
      <c r="Z21" s="142"/>
      <c r="AA21" s="142"/>
      <c r="AB21" s="142"/>
      <c r="AC21" s="157"/>
      <c r="AD21" s="142"/>
      <c r="AE21" s="142"/>
      <c r="AF21" s="142"/>
      <c r="AG21" s="142"/>
      <c r="AH21" s="142"/>
      <c r="AI21" s="142"/>
      <c r="AJ21" s="142"/>
      <c r="AK21" s="142"/>
      <c r="AL21" s="142"/>
      <c r="AM21" s="142"/>
      <c r="AN21" s="142"/>
      <c r="AO21" s="142"/>
      <c r="AP21" s="142"/>
      <c r="AQ21" s="142"/>
      <c r="AR21" s="142"/>
      <c r="AS21" s="142"/>
      <c r="AT21" s="157"/>
      <c r="AU21" s="142"/>
      <c r="AV21" s="142"/>
      <c r="AW21" s="142"/>
      <c r="AX21" s="142"/>
      <c r="AY21" s="142"/>
      <c r="AZ21" s="142"/>
      <c r="BA21" s="142"/>
    </row>
    <row r="22" spans="1:53" s="120" customFormat="1" ht="12.75">
      <c r="A22" s="140"/>
      <c r="B22" s="315">
        <v>13</v>
      </c>
      <c r="C22" s="316"/>
      <c r="D22" s="316"/>
      <c r="E22" s="142"/>
      <c r="F22" s="156" t="s">
        <v>335</v>
      </c>
      <c r="G22" s="142"/>
      <c r="H22" s="142"/>
      <c r="I22" s="142"/>
      <c r="J22" s="142"/>
      <c r="K22" s="142"/>
      <c r="L22" s="142"/>
      <c r="M22" s="156" t="s">
        <v>169</v>
      </c>
      <c r="N22" s="142"/>
      <c r="O22" s="142"/>
      <c r="P22" s="142"/>
      <c r="Q22" s="142"/>
      <c r="R22" s="142"/>
      <c r="S22" s="142"/>
      <c r="T22" s="142"/>
      <c r="U22" s="142"/>
      <c r="V22" s="142"/>
      <c r="W22" s="142"/>
      <c r="X22" s="142"/>
      <c r="Y22" s="142"/>
      <c r="Z22" s="142"/>
      <c r="AA22" s="142"/>
      <c r="AB22" s="142"/>
      <c r="AC22" s="157"/>
      <c r="AD22" s="142"/>
      <c r="AE22" s="142"/>
      <c r="AF22" s="142"/>
      <c r="AG22" s="142"/>
      <c r="AH22" s="142"/>
      <c r="AI22" s="142"/>
      <c r="AJ22" s="142"/>
      <c r="AK22" s="142"/>
      <c r="AL22" s="142"/>
      <c r="AM22" s="142"/>
      <c r="AN22" s="142"/>
      <c r="AO22" s="142"/>
      <c r="AP22" s="142"/>
      <c r="AQ22" s="142"/>
      <c r="AR22" s="142"/>
      <c r="AS22" s="142"/>
      <c r="AT22" s="157"/>
      <c r="AU22" s="142"/>
      <c r="AV22" s="142"/>
      <c r="AW22" s="142"/>
      <c r="AX22" s="142"/>
      <c r="AY22" s="142"/>
      <c r="AZ22" s="142"/>
      <c r="BA22" s="142"/>
    </row>
    <row r="23" spans="1:53" ht="12.75">
      <c r="A23" s="133"/>
      <c r="B23" s="315">
        <v>14</v>
      </c>
      <c r="C23" s="316"/>
      <c r="D23" s="316"/>
      <c r="E23" s="142"/>
      <c r="F23" s="156" t="s">
        <v>336</v>
      </c>
      <c r="G23" s="142"/>
      <c r="H23" s="142"/>
      <c r="I23" s="142"/>
      <c r="J23" s="142"/>
      <c r="K23" s="142"/>
      <c r="L23" s="142"/>
      <c r="M23" s="156" t="s">
        <v>71</v>
      </c>
      <c r="N23" s="142"/>
      <c r="O23" s="142"/>
      <c r="P23" s="142"/>
      <c r="Q23" s="142"/>
      <c r="R23" s="142"/>
      <c r="S23" s="142"/>
      <c r="T23" s="142"/>
      <c r="U23" s="142"/>
      <c r="V23" s="142"/>
      <c r="W23" s="142"/>
      <c r="X23" s="142"/>
      <c r="Y23" s="142"/>
      <c r="Z23" s="142"/>
      <c r="AA23" s="142"/>
      <c r="AB23" s="142"/>
      <c r="AC23" s="133"/>
      <c r="AD23" s="142"/>
      <c r="AE23" s="142"/>
      <c r="AF23" s="142"/>
      <c r="AG23" s="142"/>
      <c r="AH23" s="142"/>
      <c r="AI23" s="142"/>
      <c r="AJ23" s="142"/>
      <c r="AK23" s="142"/>
      <c r="AL23" s="142"/>
      <c r="AM23" s="142"/>
      <c r="AN23" s="142"/>
      <c r="AO23" s="142"/>
      <c r="AP23" s="142"/>
      <c r="AQ23" s="142"/>
      <c r="AR23" s="142"/>
      <c r="AS23" s="142"/>
      <c r="AT23" s="133"/>
      <c r="AU23" s="142"/>
      <c r="AV23" s="142"/>
      <c r="AW23" s="142"/>
      <c r="AX23" s="142"/>
      <c r="AY23" s="142"/>
      <c r="AZ23" s="142"/>
      <c r="BA23" s="142"/>
    </row>
    <row r="24" spans="1:53" ht="12.75">
      <c r="A24" s="133"/>
      <c r="B24" s="315">
        <v>15</v>
      </c>
      <c r="C24" s="316"/>
      <c r="D24" s="316"/>
      <c r="E24" s="142"/>
      <c r="F24" s="156" t="s">
        <v>337</v>
      </c>
      <c r="G24" s="142"/>
      <c r="H24" s="142"/>
      <c r="I24" s="142"/>
      <c r="J24" s="142"/>
      <c r="K24" s="142"/>
      <c r="L24" s="142"/>
      <c r="M24" s="156" t="s">
        <v>72</v>
      </c>
      <c r="N24" s="142"/>
      <c r="O24" s="142"/>
      <c r="P24" s="142"/>
      <c r="Q24" s="142"/>
      <c r="R24" s="142"/>
      <c r="S24" s="142"/>
      <c r="T24" s="142"/>
      <c r="U24" s="142"/>
      <c r="V24" s="142"/>
      <c r="W24" s="142"/>
      <c r="X24" s="142"/>
      <c r="Y24" s="142"/>
      <c r="Z24" s="142"/>
      <c r="AA24" s="142"/>
      <c r="AB24" s="142"/>
      <c r="AC24" s="133"/>
      <c r="AD24" s="142"/>
      <c r="AE24" s="142"/>
      <c r="AF24" s="142"/>
      <c r="AG24" s="142"/>
      <c r="AH24" s="142"/>
      <c r="AI24" s="142"/>
      <c r="AJ24" s="142"/>
      <c r="AK24" s="142"/>
      <c r="AL24" s="142"/>
      <c r="AM24" s="142"/>
      <c r="AN24" s="142"/>
      <c r="AO24" s="142"/>
      <c r="AP24" s="142"/>
      <c r="AQ24" s="142"/>
      <c r="AR24" s="142"/>
      <c r="AS24" s="142"/>
      <c r="AT24" s="133"/>
      <c r="AU24" s="142"/>
      <c r="AV24" s="142"/>
      <c r="AW24" s="142"/>
      <c r="AX24" s="142"/>
      <c r="AY24" s="142"/>
      <c r="AZ24" s="142"/>
      <c r="BA24" s="142"/>
    </row>
    <row r="25" spans="1:53" ht="12.75">
      <c r="A25" s="133"/>
      <c r="B25" s="315">
        <v>16</v>
      </c>
      <c r="C25" s="316"/>
      <c r="D25" s="316"/>
      <c r="E25" s="142"/>
      <c r="F25" s="156" t="s">
        <v>338</v>
      </c>
      <c r="G25" s="142"/>
      <c r="H25" s="142"/>
      <c r="I25" s="142"/>
      <c r="J25" s="142"/>
      <c r="K25" s="142"/>
      <c r="L25" s="142"/>
      <c r="M25" s="156" t="s">
        <v>74</v>
      </c>
      <c r="N25" s="142"/>
      <c r="O25" s="142"/>
      <c r="P25" s="142"/>
      <c r="Q25" s="142"/>
      <c r="R25" s="142"/>
      <c r="S25" s="142"/>
      <c r="T25" s="142"/>
      <c r="U25" s="142"/>
      <c r="V25" s="142"/>
      <c r="W25" s="142"/>
      <c r="X25" s="142"/>
      <c r="Y25" s="142"/>
      <c r="Z25" s="142"/>
      <c r="AA25" s="142"/>
      <c r="AB25" s="142"/>
      <c r="AC25" s="133"/>
      <c r="AD25" s="142"/>
      <c r="AE25" s="142"/>
      <c r="AF25" s="142"/>
      <c r="AG25" s="142"/>
      <c r="AH25" s="142"/>
      <c r="AI25" s="142"/>
      <c r="AJ25" s="142"/>
      <c r="AK25" s="142"/>
      <c r="AL25" s="142"/>
      <c r="AM25" s="142"/>
      <c r="AN25" s="142"/>
      <c r="AO25" s="142"/>
      <c r="AP25" s="142"/>
      <c r="AQ25" s="142"/>
      <c r="AR25" s="142"/>
      <c r="AS25" s="142"/>
      <c r="AT25" s="133"/>
      <c r="AU25" s="142"/>
      <c r="AV25" s="142"/>
      <c r="AW25" s="142"/>
      <c r="AX25" s="142"/>
      <c r="AY25" s="142"/>
      <c r="AZ25" s="142"/>
      <c r="BA25" s="142"/>
    </row>
    <row r="26" spans="1:53" ht="12.75">
      <c r="A26" s="133"/>
      <c r="B26" s="315">
        <v>17</v>
      </c>
      <c r="C26" s="316"/>
      <c r="D26" s="316"/>
      <c r="E26" s="142"/>
      <c r="F26" s="156" t="s">
        <v>340</v>
      </c>
      <c r="G26" s="142"/>
      <c r="H26" s="142"/>
      <c r="I26" s="142"/>
      <c r="J26" s="142"/>
      <c r="K26" s="142"/>
      <c r="L26" s="142"/>
      <c r="M26" s="156" t="s">
        <v>73</v>
      </c>
      <c r="N26" s="142"/>
      <c r="O26" s="142"/>
      <c r="P26" s="142"/>
      <c r="Q26" s="142"/>
      <c r="R26" s="142"/>
      <c r="S26" s="142"/>
      <c r="T26" s="142"/>
      <c r="U26" s="142"/>
      <c r="V26" s="142"/>
      <c r="W26" s="142"/>
      <c r="X26" s="142"/>
      <c r="Y26" s="142"/>
      <c r="Z26" s="142"/>
      <c r="AA26" s="142"/>
      <c r="AB26" s="142"/>
      <c r="AC26" s="133"/>
      <c r="AD26" s="142"/>
      <c r="AE26" s="142"/>
      <c r="AF26" s="142"/>
      <c r="AG26" s="142"/>
      <c r="AH26" s="142"/>
      <c r="AI26" s="142"/>
      <c r="AJ26" s="142"/>
      <c r="AK26" s="142"/>
      <c r="AL26" s="142"/>
      <c r="AM26" s="142"/>
      <c r="AN26" s="142"/>
      <c r="AO26" s="142"/>
      <c r="AP26" s="142"/>
      <c r="AQ26" s="142"/>
      <c r="AR26" s="142"/>
      <c r="AS26" s="142"/>
      <c r="AT26" s="133"/>
      <c r="AU26" s="142"/>
      <c r="AV26" s="142"/>
      <c r="AW26" s="142"/>
      <c r="AX26" s="142"/>
      <c r="AY26" s="142"/>
      <c r="AZ26" s="142"/>
      <c r="BA26" s="142"/>
    </row>
    <row r="27" spans="1:53" ht="12.75">
      <c r="A27" s="133"/>
      <c r="B27" s="315">
        <v>18</v>
      </c>
      <c r="C27" s="316"/>
      <c r="D27" s="316"/>
      <c r="E27" s="142"/>
      <c r="F27" s="156" t="s">
        <v>345</v>
      </c>
      <c r="G27" s="142"/>
      <c r="H27" s="142"/>
      <c r="I27" s="142"/>
      <c r="J27" s="142"/>
      <c r="K27" s="142"/>
      <c r="L27" s="142"/>
      <c r="M27" s="156" t="s">
        <v>75</v>
      </c>
      <c r="N27" s="142"/>
      <c r="O27" s="142"/>
      <c r="P27" s="142"/>
      <c r="Q27" s="124"/>
      <c r="R27" s="124"/>
      <c r="S27" s="124"/>
      <c r="T27" s="124"/>
      <c r="U27" s="124"/>
      <c r="V27" s="124"/>
      <c r="W27" s="124"/>
      <c r="X27" s="124"/>
      <c r="Y27" s="124"/>
      <c r="Z27" s="142"/>
      <c r="AA27" s="142"/>
      <c r="AB27" s="142"/>
      <c r="AC27" s="133"/>
      <c r="AD27" s="142"/>
      <c r="AE27" s="142"/>
      <c r="AF27" s="142"/>
      <c r="AG27" s="142"/>
      <c r="AH27" s="142"/>
      <c r="AI27" s="142"/>
      <c r="AJ27" s="142"/>
      <c r="AK27" s="142"/>
      <c r="AL27" s="142"/>
      <c r="AM27" s="142"/>
      <c r="AN27" s="142"/>
      <c r="AO27" s="142"/>
      <c r="AP27" s="142"/>
      <c r="AQ27" s="142"/>
      <c r="AR27" s="142"/>
      <c r="AS27" s="142"/>
      <c r="AT27" s="133"/>
      <c r="AU27" s="142"/>
      <c r="AV27" s="142"/>
      <c r="AW27" s="142"/>
      <c r="AX27" s="142"/>
      <c r="AY27" s="142"/>
      <c r="AZ27" s="142"/>
      <c r="BA27" s="142"/>
    </row>
    <row r="28" spans="1:53" ht="12.75">
      <c r="A28" s="133"/>
      <c r="B28" s="315">
        <v>19</v>
      </c>
      <c r="C28" s="316"/>
      <c r="D28" s="316"/>
      <c r="E28" s="142"/>
      <c r="F28" s="156" t="s">
        <v>346</v>
      </c>
      <c r="G28" s="142"/>
      <c r="H28" s="142"/>
      <c r="I28" s="142"/>
      <c r="J28" s="142"/>
      <c r="K28" s="142"/>
      <c r="L28" s="142"/>
      <c r="M28" s="156" t="s">
        <v>483</v>
      </c>
      <c r="N28" s="142"/>
      <c r="O28" s="142"/>
      <c r="P28" s="142"/>
      <c r="Q28" s="142"/>
      <c r="R28" s="142"/>
      <c r="S28" s="142"/>
      <c r="T28" s="142"/>
      <c r="U28" s="142"/>
      <c r="V28" s="142"/>
      <c r="W28" s="142"/>
      <c r="X28" s="142"/>
      <c r="Y28" s="142"/>
      <c r="Z28" s="142"/>
      <c r="AA28" s="142"/>
      <c r="AB28" s="142"/>
      <c r="AC28" s="133"/>
      <c r="AD28" s="142"/>
      <c r="AE28" s="142"/>
      <c r="AF28" s="142"/>
      <c r="AG28" s="142"/>
      <c r="AH28" s="142"/>
      <c r="AI28" s="142"/>
      <c r="AJ28" s="142"/>
      <c r="AK28" s="142"/>
      <c r="AL28" s="142"/>
      <c r="AM28" s="142"/>
      <c r="AN28" s="142"/>
      <c r="AO28" s="142"/>
      <c r="AP28" s="142"/>
      <c r="AQ28" s="142"/>
      <c r="AR28" s="142"/>
      <c r="AS28" s="142"/>
      <c r="AT28" s="133"/>
      <c r="AU28" s="142"/>
      <c r="AV28" s="142"/>
      <c r="AW28" s="142"/>
      <c r="AX28" s="142"/>
      <c r="AY28" s="142"/>
      <c r="AZ28" s="142"/>
      <c r="BA28" s="142"/>
    </row>
    <row r="29" spans="1:53" ht="12.75">
      <c r="A29" s="133"/>
      <c r="B29" s="315">
        <v>20</v>
      </c>
      <c r="C29" s="316"/>
      <c r="D29" s="316"/>
      <c r="E29" s="142"/>
      <c r="F29" s="156" t="s">
        <v>348</v>
      </c>
      <c r="G29" s="142"/>
      <c r="H29" s="142"/>
      <c r="I29" s="142"/>
      <c r="J29" s="142"/>
      <c r="K29" s="142"/>
      <c r="L29" s="142"/>
      <c r="M29" s="156" t="s">
        <v>170</v>
      </c>
      <c r="N29" s="142"/>
      <c r="O29" s="142"/>
      <c r="P29" s="142"/>
      <c r="Q29" s="142"/>
      <c r="R29" s="142"/>
      <c r="S29" s="142"/>
      <c r="T29" s="142"/>
      <c r="U29" s="142"/>
      <c r="V29" s="142"/>
      <c r="W29" s="142"/>
      <c r="X29" s="142"/>
      <c r="Y29" s="142"/>
      <c r="Z29" s="142"/>
      <c r="AA29" s="142"/>
      <c r="AB29" s="142"/>
      <c r="AC29" s="133"/>
      <c r="AD29" s="142"/>
      <c r="AE29" s="142"/>
      <c r="AF29" s="142"/>
      <c r="AG29" s="142"/>
      <c r="AH29" s="142"/>
      <c r="AI29" s="142"/>
      <c r="AJ29" s="142"/>
      <c r="AK29" s="142"/>
      <c r="AL29" s="142"/>
      <c r="AM29" s="142"/>
      <c r="AN29" s="142"/>
      <c r="AO29" s="142"/>
      <c r="AP29" s="142"/>
      <c r="AQ29" s="142"/>
      <c r="AR29" s="142"/>
      <c r="AS29" s="142"/>
      <c r="AT29" s="133"/>
      <c r="AU29" s="142"/>
      <c r="AV29" s="142"/>
      <c r="AW29" s="142"/>
      <c r="AX29" s="142"/>
      <c r="AY29" s="142"/>
      <c r="AZ29" s="142"/>
      <c r="BA29" s="142"/>
    </row>
    <row r="30" spans="1:53" ht="12.75">
      <c r="A30" s="133"/>
      <c r="B30" s="315">
        <v>21</v>
      </c>
      <c r="C30" s="316"/>
      <c r="D30" s="316"/>
      <c r="E30" s="142"/>
      <c r="F30" s="156" t="s">
        <v>349</v>
      </c>
      <c r="G30" s="142"/>
      <c r="H30" s="142"/>
      <c r="I30" s="142"/>
      <c r="J30" s="142"/>
      <c r="K30" s="142"/>
      <c r="L30" s="142"/>
      <c r="M30" s="156" t="s">
        <v>77</v>
      </c>
      <c r="N30" s="142"/>
      <c r="O30" s="142"/>
      <c r="P30" s="142"/>
      <c r="Q30" s="124"/>
      <c r="R30" s="124"/>
      <c r="S30" s="124"/>
      <c r="T30" s="124"/>
      <c r="U30" s="124"/>
      <c r="V30" s="124"/>
      <c r="W30" s="124"/>
      <c r="X30" s="124"/>
      <c r="Y30" s="124"/>
      <c r="Z30" s="142"/>
      <c r="AA30" s="142"/>
      <c r="AB30" s="142"/>
      <c r="AC30" s="133"/>
      <c r="AD30" s="142"/>
      <c r="AE30" s="142"/>
      <c r="AF30" s="142"/>
      <c r="AG30" s="142"/>
      <c r="AH30" s="142"/>
      <c r="AI30" s="142"/>
      <c r="AJ30" s="142"/>
      <c r="AK30" s="142"/>
      <c r="AL30" s="142"/>
      <c r="AM30" s="142"/>
      <c r="AN30" s="142"/>
      <c r="AO30" s="142"/>
      <c r="AP30" s="142"/>
      <c r="AQ30" s="142"/>
      <c r="AR30" s="142"/>
      <c r="AS30" s="142"/>
      <c r="AT30" s="133"/>
      <c r="AU30" s="142"/>
      <c r="AV30" s="142"/>
      <c r="AW30" s="142"/>
      <c r="AX30" s="142"/>
      <c r="AY30" s="142"/>
      <c r="AZ30" s="142"/>
      <c r="BA30" s="142"/>
    </row>
    <row r="31" spans="1:53" ht="12.75">
      <c r="A31" s="133"/>
      <c r="B31" s="315">
        <v>22</v>
      </c>
      <c r="C31" s="316"/>
      <c r="D31" s="316"/>
      <c r="E31" s="142"/>
      <c r="F31" s="156" t="s">
        <v>351</v>
      </c>
      <c r="G31" s="142"/>
      <c r="H31" s="142"/>
      <c r="I31" s="142"/>
      <c r="J31" s="142"/>
      <c r="K31" s="142"/>
      <c r="L31" s="142"/>
      <c r="M31" s="156" t="s">
        <v>78</v>
      </c>
      <c r="N31" s="142"/>
      <c r="O31" s="142"/>
      <c r="P31" s="142"/>
      <c r="Q31" s="142"/>
      <c r="R31" s="142"/>
      <c r="S31" s="142"/>
      <c r="T31" s="142"/>
      <c r="U31" s="142"/>
      <c r="V31" s="142"/>
      <c r="W31" s="142"/>
      <c r="X31" s="142"/>
      <c r="Y31" s="142"/>
      <c r="Z31" s="142"/>
      <c r="AA31" s="142"/>
      <c r="AB31" s="142"/>
      <c r="AC31" s="133"/>
      <c r="AD31" s="142"/>
      <c r="AE31" s="142"/>
      <c r="AF31" s="142"/>
      <c r="AG31" s="142"/>
      <c r="AH31" s="142"/>
      <c r="AI31" s="142"/>
      <c r="AJ31" s="142"/>
      <c r="AK31" s="142"/>
      <c r="AL31" s="142"/>
      <c r="AM31" s="142"/>
      <c r="AN31" s="142"/>
      <c r="AO31" s="142"/>
      <c r="AP31" s="142"/>
      <c r="AQ31" s="142"/>
      <c r="AR31" s="142"/>
      <c r="AS31" s="142"/>
      <c r="AT31" s="133"/>
      <c r="AU31" s="142"/>
      <c r="AV31" s="142"/>
      <c r="AW31" s="142"/>
      <c r="AX31" s="142"/>
      <c r="AY31" s="142"/>
      <c r="AZ31" s="142"/>
      <c r="BA31" s="142"/>
    </row>
    <row r="32" spans="1:53" ht="12.75">
      <c r="A32" s="133"/>
      <c r="B32" s="315">
        <v>23</v>
      </c>
      <c r="C32" s="316"/>
      <c r="D32" s="316"/>
      <c r="E32" s="142"/>
      <c r="F32" s="156" t="s">
        <v>352</v>
      </c>
      <c r="G32" s="142"/>
      <c r="H32" s="142"/>
      <c r="I32" s="142"/>
      <c r="J32" s="142"/>
      <c r="K32" s="142"/>
      <c r="L32" s="142"/>
      <c r="M32" s="156" t="s">
        <v>66</v>
      </c>
      <c r="N32" s="142"/>
      <c r="O32" s="142"/>
      <c r="P32" s="142"/>
      <c r="Q32" s="142"/>
      <c r="R32" s="142"/>
      <c r="S32" s="142"/>
      <c r="T32" s="142"/>
      <c r="U32" s="142"/>
      <c r="V32" s="142"/>
      <c r="W32" s="142"/>
      <c r="X32" s="142"/>
      <c r="Y32" s="142"/>
      <c r="Z32" s="142"/>
      <c r="AA32" s="142"/>
      <c r="AB32" s="142"/>
      <c r="AC32" s="133"/>
      <c r="AD32" s="142"/>
      <c r="AE32" s="142"/>
      <c r="AF32" s="142"/>
      <c r="AG32" s="142"/>
      <c r="AH32" s="142"/>
      <c r="AI32" s="142"/>
      <c r="AJ32" s="142"/>
      <c r="AK32" s="142"/>
      <c r="AL32" s="142"/>
      <c r="AM32" s="142"/>
      <c r="AN32" s="142"/>
      <c r="AO32" s="142"/>
      <c r="AP32" s="142"/>
      <c r="AQ32" s="142"/>
      <c r="AR32" s="142"/>
      <c r="AS32" s="142"/>
      <c r="AT32" s="133"/>
      <c r="AU32" s="142"/>
      <c r="AV32" s="142"/>
      <c r="AW32" s="142"/>
      <c r="AX32" s="142"/>
      <c r="AY32" s="142"/>
      <c r="AZ32" s="142"/>
      <c r="BA32" s="142"/>
    </row>
    <row r="33" spans="1:53" ht="12.75">
      <c r="A33" s="133"/>
      <c r="B33" s="315">
        <v>24</v>
      </c>
      <c r="C33" s="316"/>
      <c r="D33" s="316"/>
      <c r="E33" s="142"/>
      <c r="F33" s="156" t="s">
        <v>354</v>
      </c>
      <c r="G33" s="142"/>
      <c r="H33" s="142"/>
      <c r="I33" s="142"/>
      <c r="J33" s="142"/>
      <c r="K33" s="142"/>
      <c r="L33" s="142"/>
      <c r="M33" s="156" t="s">
        <v>160</v>
      </c>
      <c r="N33" s="142"/>
      <c r="O33" s="142"/>
      <c r="P33" s="142"/>
      <c r="Q33" s="142"/>
      <c r="R33" s="142"/>
      <c r="S33" s="142"/>
      <c r="T33" s="142"/>
      <c r="U33" s="142"/>
      <c r="V33" s="142"/>
      <c r="W33" s="142"/>
      <c r="X33" s="142"/>
      <c r="Y33" s="142"/>
      <c r="Z33" s="142"/>
      <c r="AA33" s="142"/>
      <c r="AB33" s="142"/>
      <c r="AC33" s="133"/>
      <c r="AD33" s="142"/>
      <c r="AE33" s="142"/>
      <c r="AF33" s="142"/>
      <c r="AG33" s="142"/>
      <c r="AH33" s="142"/>
      <c r="AI33" s="142"/>
      <c r="AJ33" s="142"/>
      <c r="AK33" s="142"/>
      <c r="AL33" s="142"/>
      <c r="AM33" s="142"/>
      <c r="AN33" s="142"/>
      <c r="AO33" s="142"/>
      <c r="AP33" s="142"/>
      <c r="AQ33" s="142"/>
      <c r="AR33" s="142"/>
      <c r="AS33" s="142"/>
      <c r="AT33" s="133"/>
      <c r="AU33" s="142"/>
      <c r="AV33" s="142"/>
      <c r="AW33" s="142"/>
      <c r="AX33" s="142"/>
      <c r="AY33" s="142"/>
      <c r="AZ33" s="142"/>
      <c r="BA33" s="142"/>
    </row>
    <row r="34" spans="1:53" ht="12.75">
      <c r="A34" s="133"/>
      <c r="B34" s="315" t="s">
        <v>14</v>
      </c>
      <c r="C34" s="316"/>
      <c r="D34" s="316"/>
      <c r="E34" s="142"/>
      <c r="F34" s="156" t="s">
        <v>324</v>
      </c>
      <c r="G34" s="142"/>
      <c r="H34" s="142"/>
      <c r="I34" s="142"/>
      <c r="J34" s="142"/>
      <c r="K34" s="142"/>
      <c r="L34" s="142"/>
      <c r="M34" s="156" t="s">
        <v>1</v>
      </c>
      <c r="N34" s="142"/>
      <c r="O34" s="142"/>
      <c r="P34" s="142"/>
      <c r="Q34" s="142"/>
      <c r="R34" s="142"/>
      <c r="S34" s="142"/>
      <c r="T34" s="142"/>
      <c r="U34" s="142"/>
      <c r="V34" s="142"/>
      <c r="W34" s="142"/>
      <c r="X34" s="142"/>
      <c r="Y34" s="142"/>
      <c r="Z34" s="142"/>
      <c r="AA34" s="142"/>
      <c r="AB34" s="142"/>
      <c r="AC34" s="133"/>
      <c r="AD34" s="142"/>
      <c r="AE34" s="142"/>
      <c r="AF34" s="142"/>
      <c r="AG34" s="142"/>
      <c r="AH34" s="142"/>
      <c r="AI34" s="142"/>
      <c r="AJ34" s="142"/>
      <c r="AK34" s="142"/>
      <c r="AL34" s="142"/>
      <c r="AM34" s="142"/>
      <c r="AN34" s="142"/>
      <c r="AO34" s="142"/>
      <c r="AP34" s="142"/>
      <c r="AQ34" s="142"/>
      <c r="AR34" s="142"/>
      <c r="AS34" s="142"/>
      <c r="AT34" s="133"/>
      <c r="AU34" s="142"/>
      <c r="AV34" s="142"/>
      <c r="AW34" s="142"/>
      <c r="AX34" s="142"/>
      <c r="AY34" s="142"/>
      <c r="AZ34" s="142"/>
      <c r="BA34" s="142"/>
    </row>
    <row r="35" spans="1:53" ht="12.75">
      <c r="A35" s="133"/>
      <c r="B35" s="315" t="s">
        <v>15</v>
      </c>
      <c r="C35" s="316"/>
      <c r="D35" s="316"/>
      <c r="E35" s="142"/>
      <c r="F35" s="156" t="s">
        <v>339</v>
      </c>
      <c r="G35" s="142"/>
      <c r="H35" s="142"/>
      <c r="I35" s="142"/>
      <c r="J35" s="142"/>
      <c r="K35" s="142"/>
      <c r="L35" s="142"/>
      <c r="M35" s="156" t="s">
        <v>60</v>
      </c>
      <c r="N35" s="142"/>
      <c r="O35" s="142"/>
      <c r="P35" s="142"/>
      <c r="Q35" s="142"/>
      <c r="R35" s="142"/>
      <c r="S35" s="142"/>
      <c r="T35" s="142"/>
      <c r="U35" s="142"/>
      <c r="V35" s="142"/>
      <c r="W35" s="142"/>
      <c r="X35" s="142"/>
      <c r="Y35" s="142"/>
      <c r="Z35" s="142"/>
      <c r="AA35" s="142"/>
      <c r="AB35" s="142"/>
      <c r="AC35" s="133"/>
      <c r="AD35" s="142"/>
      <c r="AE35" s="142"/>
      <c r="AF35" s="142"/>
      <c r="AG35" s="142"/>
      <c r="AH35" s="142"/>
      <c r="AI35" s="142"/>
      <c r="AJ35" s="142"/>
      <c r="AK35" s="142"/>
      <c r="AL35" s="142"/>
      <c r="AM35" s="142"/>
      <c r="AN35" s="142"/>
      <c r="AO35" s="142"/>
      <c r="AP35" s="142"/>
      <c r="AQ35" s="142"/>
      <c r="AR35" s="142"/>
      <c r="AS35" s="142"/>
      <c r="AT35" s="133"/>
      <c r="AU35" s="142"/>
      <c r="AV35" s="142"/>
      <c r="AW35" s="142"/>
      <c r="AX35" s="142"/>
      <c r="AY35" s="142"/>
      <c r="AZ35" s="142"/>
      <c r="BA35" s="142"/>
    </row>
    <row r="36" spans="1:53" ht="12.75">
      <c r="A36" s="133"/>
      <c r="B36" s="315" t="s">
        <v>192</v>
      </c>
      <c r="C36" s="316"/>
      <c r="D36" s="316"/>
      <c r="E36" s="142"/>
      <c r="F36" s="156" t="s">
        <v>331</v>
      </c>
      <c r="G36" s="142"/>
      <c r="H36" s="142"/>
      <c r="I36" s="142"/>
      <c r="J36" s="142"/>
      <c r="K36" s="142"/>
      <c r="L36" s="142"/>
      <c r="M36" s="156" t="s">
        <v>41</v>
      </c>
      <c r="N36" s="142"/>
      <c r="O36" s="142"/>
      <c r="P36" s="142"/>
      <c r="Q36" s="142"/>
      <c r="R36" s="142"/>
      <c r="S36" s="142"/>
      <c r="T36" s="142"/>
      <c r="U36" s="142"/>
      <c r="V36" s="142"/>
      <c r="W36" s="142"/>
      <c r="X36" s="142"/>
      <c r="Y36" s="142"/>
      <c r="Z36" s="142"/>
      <c r="AA36" s="142"/>
      <c r="AB36" s="142"/>
      <c r="AC36" s="133"/>
      <c r="AD36" s="142"/>
      <c r="AE36" s="142"/>
      <c r="AF36" s="142"/>
      <c r="AG36" s="142"/>
      <c r="AH36" s="142"/>
      <c r="AI36" s="142"/>
      <c r="AJ36" s="142"/>
      <c r="AK36" s="142"/>
      <c r="AL36" s="142"/>
      <c r="AM36" s="142"/>
      <c r="AN36" s="142"/>
      <c r="AO36" s="142"/>
      <c r="AP36" s="142"/>
      <c r="AQ36" s="142"/>
      <c r="AR36" s="142"/>
      <c r="AS36" s="142"/>
      <c r="AT36" s="133"/>
      <c r="AU36" s="142"/>
      <c r="AV36" s="142"/>
      <c r="AW36" s="142"/>
      <c r="AX36" s="142"/>
      <c r="AY36" s="142"/>
      <c r="AZ36" s="142"/>
      <c r="BA36" s="142"/>
    </row>
    <row r="37" spans="1:53" ht="12.75">
      <c r="A37" s="133"/>
      <c r="B37" s="315" t="s">
        <v>193</v>
      </c>
      <c r="C37" s="316"/>
      <c r="D37" s="316"/>
      <c r="E37" s="142"/>
      <c r="F37" s="156" t="s">
        <v>332</v>
      </c>
      <c r="G37" s="142"/>
      <c r="H37" s="142"/>
      <c r="I37" s="142"/>
      <c r="J37" s="142"/>
      <c r="K37" s="142"/>
      <c r="L37" s="142"/>
      <c r="M37" s="156" t="s">
        <v>467</v>
      </c>
      <c r="N37" s="142"/>
      <c r="O37" s="142"/>
      <c r="P37" s="142"/>
      <c r="Q37" s="142"/>
      <c r="R37" s="142"/>
      <c r="S37" s="142"/>
      <c r="T37" s="142"/>
      <c r="U37" s="142"/>
      <c r="V37" s="142"/>
      <c r="W37" s="142"/>
      <c r="X37" s="142"/>
      <c r="Y37" s="142"/>
      <c r="Z37" s="142"/>
      <c r="AA37" s="142"/>
      <c r="AB37" s="142"/>
      <c r="AC37" s="133"/>
      <c r="AD37" s="142"/>
      <c r="AE37" s="142"/>
      <c r="AF37" s="142"/>
      <c r="AG37" s="142"/>
      <c r="AH37" s="142"/>
      <c r="AI37" s="142"/>
      <c r="AJ37" s="142"/>
      <c r="AK37" s="142"/>
      <c r="AL37" s="142"/>
      <c r="AM37" s="142"/>
      <c r="AN37" s="142"/>
      <c r="AO37" s="142"/>
      <c r="AP37" s="142"/>
      <c r="AQ37" s="142"/>
      <c r="AR37" s="142"/>
      <c r="AS37" s="142"/>
      <c r="AT37" s="133"/>
      <c r="AU37" s="142"/>
      <c r="AV37" s="142"/>
      <c r="AW37" s="142"/>
      <c r="AX37" s="142"/>
      <c r="AY37" s="142"/>
      <c r="AZ37" s="142"/>
      <c r="BA37" s="142"/>
    </row>
    <row r="38" spans="1:53" ht="12.75">
      <c r="A38" s="133"/>
      <c r="B38" s="315" t="s">
        <v>288</v>
      </c>
      <c r="C38" s="316"/>
      <c r="D38" s="316"/>
      <c r="E38" s="142"/>
      <c r="F38" s="156" t="s">
        <v>322</v>
      </c>
      <c r="G38" s="142"/>
      <c r="H38" s="142"/>
      <c r="I38" s="142"/>
      <c r="J38" s="142"/>
      <c r="K38" s="142"/>
      <c r="L38" s="142"/>
      <c r="M38" s="156" t="s">
        <v>219</v>
      </c>
      <c r="N38" s="142"/>
      <c r="O38" s="142"/>
      <c r="P38" s="142"/>
      <c r="Q38" s="142"/>
      <c r="R38" s="142"/>
      <c r="S38" s="142"/>
      <c r="T38" s="142"/>
      <c r="U38" s="142"/>
      <c r="V38" s="142"/>
      <c r="W38" s="142"/>
      <c r="X38" s="142"/>
      <c r="Y38" s="142"/>
      <c r="Z38" s="142"/>
      <c r="AA38" s="142"/>
      <c r="AB38" s="142"/>
      <c r="AC38" s="133"/>
      <c r="AD38" s="142"/>
      <c r="AE38" s="142"/>
      <c r="AF38" s="142"/>
      <c r="AG38" s="142"/>
      <c r="AH38" s="142"/>
      <c r="AI38" s="142"/>
      <c r="AJ38" s="142"/>
      <c r="AK38" s="142"/>
      <c r="AL38" s="142"/>
      <c r="AM38" s="142"/>
      <c r="AN38" s="142"/>
      <c r="AO38" s="142"/>
      <c r="AP38" s="142"/>
      <c r="AQ38" s="142"/>
      <c r="AR38" s="142"/>
      <c r="AS38" s="142"/>
      <c r="AT38" s="133"/>
      <c r="AU38" s="142"/>
      <c r="AV38" s="142"/>
      <c r="AW38" s="142"/>
      <c r="AX38" s="142"/>
      <c r="AY38" s="142"/>
      <c r="AZ38" s="142"/>
      <c r="BA38" s="142"/>
    </row>
    <row r="39" spans="1:53" ht="12.75">
      <c r="A39" s="133"/>
      <c r="B39" s="315" t="s">
        <v>290</v>
      </c>
      <c r="C39" s="316"/>
      <c r="D39" s="316"/>
      <c r="E39" s="142"/>
      <c r="F39" s="156" t="s">
        <v>323</v>
      </c>
      <c r="G39" s="142"/>
      <c r="H39" s="142"/>
      <c r="I39" s="142"/>
      <c r="J39" s="142"/>
      <c r="K39" s="142"/>
      <c r="L39" s="142"/>
      <c r="M39" s="156" t="s">
        <v>220</v>
      </c>
      <c r="N39" s="142"/>
      <c r="O39" s="142"/>
      <c r="P39" s="142"/>
      <c r="Q39" s="142"/>
      <c r="R39" s="142"/>
      <c r="S39" s="142"/>
      <c r="T39" s="142"/>
      <c r="U39" s="142"/>
      <c r="V39" s="142"/>
      <c r="W39" s="142"/>
      <c r="X39" s="142"/>
      <c r="Y39" s="142"/>
      <c r="Z39" s="142"/>
      <c r="AA39" s="142"/>
      <c r="AB39" s="142"/>
      <c r="AC39" s="133"/>
      <c r="AD39" s="142"/>
      <c r="AE39" s="142"/>
      <c r="AF39" s="142"/>
      <c r="AG39" s="142"/>
      <c r="AH39" s="142"/>
      <c r="AI39" s="142"/>
      <c r="AJ39" s="142"/>
      <c r="AK39" s="142"/>
      <c r="AL39" s="142"/>
      <c r="AM39" s="142"/>
      <c r="AN39" s="142"/>
      <c r="AO39" s="142"/>
      <c r="AP39" s="142"/>
      <c r="AQ39" s="142"/>
      <c r="AR39" s="142"/>
      <c r="AS39" s="142"/>
      <c r="AT39" s="133"/>
      <c r="AU39" s="142"/>
      <c r="AV39" s="142"/>
      <c r="AW39" s="142"/>
      <c r="AX39" s="142"/>
      <c r="AY39" s="142"/>
      <c r="AZ39" s="142"/>
      <c r="BA39" s="142"/>
    </row>
    <row r="40" spans="1:53" ht="12.75">
      <c r="A40" s="133"/>
      <c r="B40" s="315" t="s">
        <v>274</v>
      </c>
      <c r="C40" s="316"/>
      <c r="D40" s="316"/>
      <c r="E40" s="142"/>
      <c r="F40" s="161" t="s">
        <v>580</v>
      </c>
      <c r="G40" s="142"/>
      <c r="H40" s="142"/>
      <c r="I40" s="142"/>
      <c r="J40" s="142"/>
      <c r="K40" s="142"/>
      <c r="L40" s="142"/>
      <c r="M40" s="156" t="s">
        <v>484</v>
      </c>
      <c r="N40" s="142"/>
      <c r="O40" s="142"/>
      <c r="P40" s="142"/>
      <c r="Q40" s="124"/>
      <c r="R40" s="124"/>
      <c r="S40" s="124"/>
      <c r="T40" s="124"/>
      <c r="U40" s="124"/>
      <c r="V40" s="124"/>
      <c r="W40" s="124"/>
      <c r="X40" s="124"/>
      <c r="Y40" s="124"/>
      <c r="Z40" s="142"/>
      <c r="AA40" s="142"/>
      <c r="AB40" s="142"/>
      <c r="AC40" s="133"/>
      <c r="AD40" s="142"/>
      <c r="AE40" s="142"/>
      <c r="AF40" s="142"/>
      <c r="AG40" s="142"/>
      <c r="AH40" s="142"/>
      <c r="AI40" s="142"/>
      <c r="AJ40" s="142"/>
      <c r="AK40" s="142"/>
      <c r="AL40" s="142"/>
      <c r="AM40" s="142"/>
      <c r="AN40" s="142"/>
      <c r="AO40" s="142"/>
      <c r="AP40" s="142"/>
      <c r="AQ40" s="142"/>
      <c r="AR40" s="142"/>
      <c r="AS40" s="142"/>
      <c r="AT40" s="133"/>
      <c r="AU40" s="142"/>
      <c r="AV40" s="142"/>
      <c r="AW40" s="142"/>
      <c r="AX40" s="142"/>
      <c r="AY40" s="142"/>
      <c r="AZ40" s="142"/>
      <c r="BA40" s="142"/>
    </row>
    <row r="41" spans="1:53" ht="12.75">
      <c r="A41" s="133"/>
      <c r="B41" s="315" t="s">
        <v>276</v>
      </c>
      <c r="C41" s="316"/>
      <c r="D41" s="316"/>
      <c r="E41" s="142"/>
      <c r="F41" s="156" t="s">
        <v>307</v>
      </c>
      <c r="G41" s="142"/>
      <c r="H41" s="142"/>
      <c r="I41" s="142"/>
      <c r="J41" s="142"/>
      <c r="K41" s="142"/>
      <c r="L41" s="142"/>
      <c r="M41" s="156" t="s">
        <v>278</v>
      </c>
      <c r="N41" s="142"/>
      <c r="O41" s="142"/>
      <c r="P41" s="142"/>
      <c r="Q41" s="142"/>
      <c r="R41" s="142"/>
      <c r="S41" s="142"/>
      <c r="T41" s="142"/>
      <c r="U41" s="142"/>
      <c r="V41" s="142"/>
      <c r="W41" s="142"/>
      <c r="X41" s="142"/>
      <c r="Y41" s="142"/>
      <c r="Z41" s="142"/>
      <c r="AA41" s="142"/>
      <c r="AB41" s="142"/>
      <c r="AC41" s="133"/>
      <c r="AD41" s="142"/>
      <c r="AE41" s="142"/>
      <c r="AF41" s="142"/>
      <c r="AG41" s="142"/>
      <c r="AH41" s="142"/>
      <c r="AI41" s="142"/>
      <c r="AJ41" s="142"/>
      <c r="AK41" s="142"/>
      <c r="AL41" s="142"/>
      <c r="AM41" s="142"/>
      <c r="AN41" s="142"/>
      <c r="AO41" s="142"/>
      <c r="AP41" s="142"/>
      <c r="AQ41" s="142"/>
      <c r="AR41" s="142"/>
      <c r="AS41" s="142"/>
      <c r="AT41" s="133"/>
      <c r="AU41" s="142"/>
      <c r="AV41" s="142"/>
      <c r="AW41" s="142"/>
      <c r="AX41" s="142"/>
      <c r="AY41" s="142"/>
      <c r="AZ41" s="142"/>
      <c r="BA41" s="142"/>
    </row>
    <row r="42" spans="1:53" ht="12.75">
      <c r="A42" s="133"/>
      <c r="B42" s="315" t="s">
        <v>277</v>
      </c>
      <c r="C42" s="316"/>
      <c r="D42" s="316"/>
      <c r="E42" s="142"/>
      <c r="F42" s="156" t="s">
        <v>308</v>
      </c>
      <c r="G42" s="142"/>
      <c r="H42" s="142"/>
      <c r="I42" s="142"/>
      <c r="J42" s="142"/>
      <c r="K42" s="142"/>
      <c r="L42" s="142"/>
      <c r="M42" s="156" t="s">
        <v>279</v>
      </c>
      <c r="N42" s="142"/>
      <c r="O42" s="142"/>
      <c r="P42" s="142"/>
      <c r="Q42" s="142"/>
      <c r="R42" s="142"/>
      <c r="S42" s="142"/>
      <c r="T42" s="142"/>
      <c r="U42" s="142"/>
      <c r="V42" s="142"/>
      <c r="W42" s="142"/>
      <c r="X42" s="142"/>
      <c r="Y42" s="142"/>
      <c r="Z42" s="142"/>
      <c r="AA42" s="142"/>
      <c r="AB42" s="142"/>
      <c r="AC42" s="133"/>
      <c r="AD42" s="142"/>
      <c r="AE42" s="142"/>
      <c r="AF42" s="142"/>
      <c r="AG42" s="142"/>
      <c r="AH42" s="142"/>
      <c r="AI42" s="142"/>
      <c r="AJ42" s="142"/>
      <c r="AK42" s="142"/>
      <c r="AL42" s="142"/>
      <c r="AM42" s="142"/>
      <c r="AN42" s="142"/>
      <c r="AO42" s="142"/>
      <c r="AP42" s="142"/>
      <c r="AQ42" s="142"/>
      <c r="AR42" s="142"/>
      <c r="AS42" s="142"/>
      <c r="AT42" s="133"/>
      <c r="AU42" s="142"/>
      <c r="AV42" s="142"/>
      <c r="AW42" s="142"/>
      <c r="AX42" s="142"/>
      <c r="AY42" s="142"/>
      <c r="AZ42" s="142"/>
      <c r="BA42" s="142"/>
    </row>
    <row r="43" spans="1:53" ht="12.75">
      <c r="A43" s="133"/>
      <c r="B43" s="315" t="s">
        <v>294</v>
      </c>
      <c r="C43" s="316"/>
      <c r="D43" s="316"/>
      <c r="E43" s="142"/>
      <c r="F43" s="156" t="s">
        <v>317</v>
      </c>
      <c r="G43" s="142"/>
      <c r="H43" s="142"/>
      <c r="I43" s="142"/>
      <c r="J43" s="142"/>
      <c r="K43" s="142"/>
      <c r="L43" s="142"/>
      <c r="M43" s="156" t="s">
        <v>295</v>
      </c>
      <c r="N43" s="142"/>
      <c r="O43" s="142"/>
      <c r="P43" s="142"/>
      <c r="Q43" s="142"/>
      <c r="R43" s="142"/>
      <c r="S43" s="142"/>
      <c r="T43" s="142"/>
      <c r="U43" s="142"/>
      <c r="V43" s="142"/>
      <c r="W43" s="142"/>
      <c r="X43" s="142"/>
      <c r="Y43" s="142"/>
      <c r="Z43" s="142"/>
      <c r="AA43" s="142"/>
      <c r="AB43" s="142"/>
      <c r="AC43" s="133"/>
      <c r="AD43" s="142"/>
      <c r="AE43" s="142"/>
      <c r="AF43" s="142"/>
      <c r="AG43" s="142"/>
      <c r="AH43" s="142"/>
      <c r="AI43" s="142"/>
      <c r="AJ43" s="142"/>
      <c r="AK43" s="142"/>
      <c r="AL43" s="142"/>
      <c r="AM43" s="142"/>
      <c r="AN43" s="142"/>
      <c r="AO43" s="142"/>
      <c r="AP43" s="142"/>
      <c r="AQ43" s="142"/>
      <c r="AR43" s="142"/>
      <c r="AS43" s="142"/>
      <c r="AT43" s="133"/>
      <c r="AU43" s="142"/>
      <c r="AV43" s="142"/>
      <c r="AW43" s="142"/>
      <c r="AX43" s="142"/>
      <c r="AY43" s="142"/>
      <c r="AZ43" s="142"/>
      <c r="BA43" s="142"/>
    </row>
    <row r="44" spans="1:53" ht="12.75">
      <c r="A44" s="133"/>
      <c r="B44" s="315" t="s">
        <v>297</v>
      </c>
      <c r="C44" s="316"/>
      <c r="D44" s="316"/>
      <c r="E44" s="142"/>
      <c r="F44" s="156" t="s">
        <v>320</v>
      </c>
      <c r="G44" s="142"/>
      <c r="H44" s="142"/>
      <c r="I44" s="142"/>
      <c r="J44" s="142"/>
      <c r="K44" s="142"/>
      <c r="L44" s="142"/>
      <c r="M44" s="156" t="s">
        <v>298</v>
      </c>
      <c r="N44" s="142"/>
      <c r="O44" s="142"/>
      <c r="P44" s="142"/>
      <c r="Q44" s="142"/>
      <c r="R44" s="142"/>
      <c r="S44" s="142"/>
      <c r="T44" s="142"/>
      <c r="U44" s="142"/>
      <c r="V44" s="142"/>
      <c r="W44" s="142"/>
      <c r="X44" s="142"/>
      <c r="Y44" s="142"/>
      <c r="Z44" s="142"/>
      <c r="AA44" s="142"/>
      <c r="AB44" s="142"/>
      <c r="AC44" s="133"/>
      <c r="AD44" s="142"/>
      <c r="AE44" s="142"/>
      <c r="AF44" s="142"/>
      <c r="AG44" s="142"/>
      <c r="AH44" s="142"/>
      <c r="AI44" s="142"/>
      <c r="AJ44" s="142"/>
      <c r="AK44" s="142"/>
      <c r="AL44" s="142"/>
      <c r="AM44" s="142"/>
      <c r="AN44" s="142"/>
      <c r="AO44" s="142"/>
      <c r="AP44" s="142"/>
      <c r="AQ44" s="142"/>
      <c r="AR44" s="142"/>
      <c r="AS44" s="142"/>
      <c r="AT44" s="133"/>
      <c r="AU44" s="142"/>
      <c r="AV44" s="142"/>
      <c r="AW44" s="142"/>
      <c r="AX44" s="142"/>
      <c r="AY44" s="142"/>
      <c r="AZ44" s="142"/>
      <c r="BA44" s="142"/>
    </row>
    <row r="45" spans="1:53" ht="12.75">
      <c r="A45" s="133"/>
      <c r="B45" s="315" t="s">
        <v>300</v>
      </c>
      <c r="C45" s="316"/>
      <c r="D45" s="316"/>
      <c r="E45" s="142"/>
      <c r="F45" s="156" t="s">
        <v>319</v>
      </c>
      <c r="G45" s="142"/>
      <c r="H45" s="142"/>
      <c r="I45" s="142"/>
      <c r="J45" s="142"/>
      <c r="K45" s="142"/>
      <c r="L45" s="142"/>
      <c r="M45" s="156" t="s">
        <v>301</v>
      </c>
      <c r="N45" s="142"/>
      <c r="O45" s="142"/>
      <c r="P45" s="142"/>
      <c r="Q45" s="142"/>
      <c r="R45" s="142"/>
      <c r="S45" s="142"/>
      <c r="T45" s="142"/>
      <c r="U45" s="142"/>
      <c r="V45" s="142"/>
      <c r="W45" s="142"/>
      <c r="X45" s="142"/>
      <c r="Y45" s="142"/>
      <c r="Z45" s="142"/>
      <c r="AA45" s="142"/>
      <c r="AB45" s="142"/>
      <c r="AC45" s="133"/>
      <c r="AD45" s="142"/>
      <c r="AE45" s="142"/>
      <c r="AF45" s="142"/>
      <c r="AG45" s="142"/>
      <c r="AH45" s="142"/>
      <c r="AI45" s="142"/>
      <c r="AJ45" s="142"/>
      <c r="AK45" s="142"/>
      <c r="AL45" s="142"/>
      <c r="AM45" s="142"/>
      <c r="AN45" s="142"/>
      <c r="AO45" s="142"/>
      <c r="AP45" s="142"/>
      <c r="AQ45" s="142"/>
      <c r="AR45" s="142"/>
      <c r="AS45" s="142"/>
      <c r="AT45" s="133"/>
      <c r="AU45" s="142"/>
      <c r="AV45" s="142"/>
      <c r="AW45" s="142"/>
      <c r="AX45" s="142"/>
      <c r="AY45" s="142"/>
      <c r="AZ45" s="142"/>
      <c r="BA45" s="142"/>
    </row>
    <row r="46" spans="1:53" ht="12.75">
      <c r="A46" s="133"/>
      <c r="B46" s="155"/>
      <c r="C46" s="133"/>
      <c r="D46" s="133"/>
      <c r="E46" s="142"/>
      <c r="F46" s="156" t="s">
        <v>310</v>
      </c>
      <c r="G46" s="142"/>
      <c r="H46" s="142"/>
      <c r="I46" s="142"/>
      <c r="J46" s="142"/>
      <c r="K46" s="142"/>
      <c r="L46" s="142"/>
      <c r="M46" s="156" t="s">
        <v>461</v>
      </c>
      <c r="N46" s="142"/>
      <c r="O46" s="142"/>
      <c r="P46" s="142"/>
      <c r="Q46" s="124"/>
      <c r="R46" s="124"/>
      <c r="S46" s="124"/>
      <c r="T46" s="124"/>
      <c r="U46" s="124"/>
      <c r="V46" s="124"/>
      <c r="W46" s="124"/>
      <c r="X46" s="124"/>
      <c r="Y46" s="124"/>
      <c r="Z46" s="142"/>
      <c r="AA46" s="142"/>
      <c r="AB46" s="142"/>
      <c r="AC46" s="133"/>
      <c r="AD46" s="142"/>
      <c r="AE46" s="142"/>
      <c r="AF46" s="142"/>
      <c r="AG46" s="142"/>
      <c r="AH46" s="142"/>
      <c r="AI46" s="142"/>
      <c r="AJ46" s="142"/>
      <c r="AK46" s="142"/>
      <c r="AL46" s="142"/>
      <c r="AM46" s="142"/>
      <c r="AN46" s="142"/>
      <c r="AO46" s="142"/>
      <c r="AP46" s="142"/>
      <c r="AQ46" s="142"/>
      <c r="AR46" s="142"/>
      <c r="AS46" s="142"/>
      <c r="AT46" s="133"/>
      <c r="AU46" s="142"/>
      <c r="AV46" s="142"/>
      <c r="AW46" s="142"/>
      <c r="AX46" s="142"/>
      <c r="AY46" s="142"/>
      <c r="AZ46" s="142"/>
      <c r="BA46" s="142"/>
    </row>
    <row r="47" spans="1:53" ht="12.75">
      <c r="A47" s="133"/>
      <c r="B47" s="155"/>
      <c r="C47" s="133"/>
      <c r="D47" s="133"/>
      <c r="E47" s="142"/>
      <c r="F47" s="156" t="s">
        <v>314</v>
      </c>
      <c r="G47" s="142"/>
      <c r="H47" s="142"/>
      <c r="I47" s="142"/>
      <c r="J47" s="142"/>
      <c r="K47" s="142"/>
      <c r="L47" s="142"/>
      <c r="M47" s="156" t="s">
        <v>462</v>
      </c>
      <c r="N47" s="142"/>
      <c r="O47" s="142"/>
      <c r="P47" s="142"/>
      <c r="Q47" s="142"/>
      <c r="R47" s="142"/>
      <c r="S47" s="142"/>
      <c r="T47" s="142"/>
      <c r="U47" s="142"/>
      <c r="V47" s="142"/>
      <c r="W47" s="142"/>
      <c r="X47" s="142"/>
      <c r="Y47" s="142"/>
      <c r="Z47" s="142"/>
      <c r="AA47" s="142"/>
      <c r="AB47" s="142"/>
      <c r="AC47" s="133"/>
      <c r="AD47" s="142"/>
      <c r="AE47" s="142"/>
      <c r="AF47" s="142"/>
      <c r="AG47" s="142"/>
      <c r="AH47" s="142"/>
      <c r="AI47" s="142"/>
      <c r="AJ47" s="142"/>
      <c r="AK47" s="142"/>
      <c r="AL47" s="142"/>
      <c r="AM47" s="142"/>
      <c r="AN47" s="142"/>
      <c r="AO47" s="142"/>
      <c r="AP47" s="142"/>
      <c r="AQ47" s="142"/>
      <c r="AR47" s="142"/>
      <c r="AS47" s="142"/>
      <c r="AT47" s="133"/>
      <c r="AU47" s="142"/>
      <c r="AV47" s="142"/>
      <c r="AW47" s="142"/>
      <c r="AX47" s="142"/>
      <c r="AY47" s="142"/>
      <c r="AZ47" s="142"/>
      <c r="BA47" s="142"/>
    </row>
    <row r="48" spans="1:53" ht="12.75">
      <c r="A48" s="133"/>
      <c r="B48" s="155"/>
      <c r="C48" s="133"/>
      <c r="D48" s="133"/>
      <c r="E48" s="142"/>
      <c r="F48" s="156" t="s">
        <v>315</v>
      </c>
      <c r="G48" s="142"/>
      <c r="H48" s="142"/>
      <c r="I48" s="142"/>
      <c r="J48" s="142"/>
      <c r="K48" s="142"/>
      <c r="L48" s="142"/>
      <c r="M48" s="156" t="s">
        <v>463</v>
      </c>
      <c r="N48" s="142"/>
      <c r="O48" s="142"/>
      <c r="P48" s="142"/>
      <c r="Q48" s="142"/>
      <c r="R48" s="142"/>
      <c r="S48" s="142"/>
      <c r="T48" s="142"/>
      <c r="U48" s="142"/>
      <c r="V48" s="142"/>
      <c r="W48" s="142"/>
      <c r="X48" s="142"/>
      <c r="Y48" s="142"/>
      <c r="Z48" s="142"/>
      <c r="AA48" s="142"/>
      <c r="AB48" s="142"/>
      <c r="AC48" s="133"/>
      <c r="AD48" s="142"/>
      <c r="AE48" s="142"/>
      <c r="AF48" s="142"/>
      <c r="AG48" s="142"/>
      <c r="AH48" s="142"/>
      <c r="AI48" s="142"/>
      <c r="AJ48" s="142"/>
      <c r="AK48" s="142"/>
      <c r="AL48" s="142"/>
      <c r="AM48" s="142"/>
      <c r="AN48" s="142"/>
      <c r="AO48" s="142"/>
      <c r="AP48" s="142"/>
      <c r="AQ48" s="142"/>
      <c r="AR48" s="142"/>
      <c r="AS48" s="142"/>
      <c r="AT48" s="133"/>
      <c r="AU48" s="142"/>
      <c r="AV48" s="142"/>
      <c r="AW48" s="142"/>
      <c r="AX48" s="142"/>
      <c r="AY48" s="142"/>
      <c r="AZ48" s="142"/>
      <c r="BA48" s="142"/>
    </row>
    <row r="49" spans="1:53" ht="12.75">
      <c r="A49" s="133"/>
      <c r="B49" s="155"/>
      <c r="C49" s="133"/>
      <c r="D49" s="133"/>
      <c r="E49" s="142"/>
      <c r="F49" s="156" t="s">
        <v>325</v>
      </c>
      <c r="G49" s="142"/>
      <c r="H49" s="142"/>
      <c r="I49" s="142"/>
      <c r="J49" s="142"/>
      <c r="K49" s="142"/>
      <c r="L49" s="142"/>
      <c r="M49" s="156" t="s">
        <v>464</v>
      </c>
      <c r="N49" s="142"/>
      <c r="O49" s="142"/>
      <c r="P49" s="142"/>
      <c r="Q49" s="142"/>
      <c r="R49" s="142"/>
      <c r="S49" s="142"/>
      <c r="T49" s="142"/>
      <c r="U49" s="142"/>
      <c r="V49" s="142"/>
      <c r="W49" s="142"/>
      <c r="X49" s="142"/>
      <c r="Y49" s="142"/>
      <c r="Z49" s="142"/>
      <c r="AA49" s="142"/>
      <c r="AB49" s="142"/>
      <c r="AC49" s="133"/>
      <c r="AD49" s="142"/>
      <c r="AE49" s="142"/>
      <c r="AF49" s="142"/>
      <c r="AG49" s="142"/>
      <c r="AH49" s="142"/>
      <c r="AI49" s="142"/>
      <c r="AJ49" s="142"/>
      <c r="AK49" s="142"/>
      <c r="AL49" s="142"/>
      <c r="AM49" s="142"/>
      <c r="AN49" s="142"/>
      <c r="AO49" s="142"/>
      <c r="AP49" s="142"/>
      <c r="AQ49" s="142"/>
      <c r="AR49" s="142"/>
      <c r="AS49" s="142"/>
      <c r="AT49" s="133"/>
      <c r="AU49" s="142"/>
      <c r="AV49" s="142"/>
      <c r="AW49" s="142"/>
      <c r="AX49" s="142"/>
      <c r="AY49" s="142"/>
      <c r="AZ49" s="142"/>
      <c r="BA49" s="142"/>
    </row>
    <row r="50" spans="1:53" ht="12.75">
      <c r="A50" s="133"/>
      <c r="B50" s="155"/>
      <c r="C50" s="133"/>
      <c r="D50" s="133"/>
      <c r="E50" s="142"/>
      <c r="F50" s="156" t="s">
        <v>328</v>
      </c>
      <c r="G50" s="142"/>
      <c r="H50" s="142"/>
      <c r="I50" s="142"/>
      <c r="J50" s="142"/>
      <c r="K50" s="142"/>
      <c r="L50" s="142"/>
      <c r="M50" s="156" t="s">
        <v>465</v>
      </c>
      <c r="N50" s="142"/>
      <c r="O50" s="142"/>
      <c r="P50" s="142"/>
      <c r="Q50" s="142"/>
      <c r="R50" s="142"/>
      <c r="S50" s="142"/>
      <c r="T50" s="142"/>
      <c r="U50" s="142"/>
      <c r="V50" s="142"/>
      <c r="W50" s="142"/>
      <c r="X50" s="142"/>
      <c r="Y50" s="142"/>
      <c r="Z50" s="142"/>
      <c r="AA50" s="142"/>
      <c r="AB50" s="142"/>
      <c r="AC50" s="133"/>
      <c r="AD50" s="142"/>
      <c r="AE50" s="142"/>
      <c r="AF50" s="142"/>
      <c r="AG50" s="142"/>
      <c r="AH50" s="142"/>
      <c r="AI50" s="142"/>
      <c r="AJ50" s="142"/>
      <c r="AK50" s="142"/>
      <c r="AL50" s="142"/>
      <c r="AM50" s="142"/>
      <c r="AN50" s="142"/>
      <c r="AO50" s="142"/>
      <c r="AP50" s="142"/>
      <c r="AQ50" s="142"/>
      <c r="AR50" s="142"/>
      <c r="AS50" s="142"/>
      <c r="AT50" s="133"/>
      <c r="AU50" s="142"/>
      <c r="AV50" s="142"/>
      <c r="AW50" s="142"/>
      <c r="AX50" s="142"/>
      <c r="AY50" s="142"/>
      <c r="AZ50" s="142"/>
      <c r="BA50" s="142"/>
    </row>
    <row r="51" spans="1:53" ht="12.75">
      <c r="A51" s="133"/>
      <c r="B51" s="155"/>
      <c r="C51" s="133"/>
      <c r="D51" s="133"/>
      <c r="E51" s="142"/>
      <c r="F51" s="156" t="s">
        <v>329</v>
      </c>
      <c r="G51" s="142"/>
      <c r="H51" s="142"/>
      <c r="I51" s="142"/>
      <c r="J51" s="142"/>
      <c r="K51" s="142"/>
      <c r="L51" s="142"/>
      <c r="M51" s="156" t="s">
        <v>466</v>
      </c>
      <c r="N51" s="142"/>
      <c r="O51" s="142"/>
      <c r="P51" s="142"/>
      <c r="Q51" s="142"/>
      <c r="R51" s="142"/>
      <c r="S51" s="142"/>
      <c r="T51" s="142"/>
      <c r="U51" s="142"/>
      <c r="V51" s="142"/>
      <c r="W51" s="142"/>
      <c r="X51" s="142"/>
      <c r="Y51" s="142"/>
      <c r="Z51" s="142"/>
      <c r="AA51" s="142"/>
      <c r="AB51" s="142"/>
      <c r="AC51" s="133"/>
      <c r="AD51" s="142"/>
      <c r="AE51" s="142"/>
      <c r="AF51" s="142"/>
      <c r="AG51" s="142"/>
      <c r="AH51" s="142"/>
      <c r="AI51" s="142"/>
      <c r="AJ51" s="142"/>
      <c r="AK51" s="142"/>
      <c r="AL51" s="142"/>
      <c r="AM51" s="142"/>
      <c r="AN51" s="142"/>
      <c r="AO51" s="142"/>
      <c r="AP51" s="142"/>
      <c r="AQ51" s="142"/>
      <c r="AR51" s="142"/>
      <c r="AS51" s="142"/>
      <c r="AT51" s="133"/>
      <c r="AU51" s="142"/>
      <c r="AV51" s="142"/>
      <c r="AW51" s="142"/>
      <c r="AX51" s="142"/>
      <c r="AY51" s="142"/>
      <c r="AZ51" s="142"/>
      <c r="BA51" s="142"/>
    </row>
    <row r="52" spans="1:53" ht="12.75">
      <c r="A52" s="133"/>
      <c r="B52" s="155"/>
      <c r="C52" s="133"/>
      <c r="D52" s="133"/>
      <c r="E52" s="142"/>
      <c r="F52" s="156" t="s">
        <v>333</v>
      </c>
      <c r="G52" s="142"/>
      <c r="H52" s="142"/>
      <c r="I52" s="142"/>
      <c r="J52" s="142"/>
      <c r="K52" s="142"/>
      <c r="L52" s="142"/>
      <c r="M52" s="156" t="s">
        <v>468</v>
      </c>
      <c r="N52" s="142"/>
      <c r="O52" s="142"/>
      <c r="P52" s="142"/>
      <c r="Q52" s="142"/>
      <c r="R52" s="142"/>
      <c r="S52" s="142"/>
      <c r="T52" s="142"/>
      <c r="U52" s="142"/>
      <c r="V52" s="142"/>
      <c r="W52" s="142"/>
      <c r="X52" s="142"/>
      <c r="Y52" s="142"/>
      <c r="Z52" s="142"/>
      <c r="AA52" s="142"/>
      <c r="AB52" s="142"/>
      <c r="AC52" s="133"/>
      <c r="AD52" s="142"/>
      <c r="AE52" s="142"/>
      <c r="AF52" s="142"/>
      <c r="AG52" s="142"/>
      <c r="AH52" s="142"/>
      <c r="AI52" s="142"/>
      <c r="AJ52" s="142"/>
      <c r="AK52" s="142"/>
      <c r="AL52" s="142"/>
      <c r="AM52" s="142"/>
      <c r="AN52" s="142"/>
      <c r="AO52" s="142"/>
      <c r="AP52" s="142"/>
      <c r="AQ52" s="142"/>
      <c r="AR52" s="142"/>
      <c r="AS52" s="142"/>
      <c r="AT52" s="133"/>
      <c r="AU52" s="142"/>
      <c r="AV52" s="142"/>
      <c r="AW52" s="142"/>
      <c r="AX52" s="142"/>
      <c r="AY52" s="142"/>
      <c r="AZ52" s="142"/>
      <c r="BA52" s="142"/>
    </row>
    <row r="53" spans="1:53" ht="12.75">
      <c r="A53" s="133"/>
      <c r="B53" s="155"/>
      <c r="C53" s="133"/>
      <c r="D53" s="133"/>
      <c r="E53" s="142"/>
      <c r="F53" s="156" t="s">
        <v>341</v>
      </c>
      <c r="G53" s="142"/>
      <c r="H53" s="142"/>
      <c r="I53" s="142"/>
      <c r="J53" s="142"/>
      <c r="K53" s="142"/>
      <c r="L53" s="142"/>
      <c r="M53" s="156" t="s">
        <v>469</v>
      </c>
      <c r="N53" s="142"/>
      <c r="O53" s="142"/>
      <c r="P53" s="142"/>
      <c r="Q53" s="142"/>
      <c r="R53" s="142"/>
      <c r="S53" s="142"/>
      <c r="T53" s="142"/>
      <c r="U53" s="142"/>
      <c r="V53" s="142"/>
      <c r="W53" s="142"/>
      <c r="X53" s="142"/>
      <c r="Y53" s="142"/>
      <c r="Z53" s="142"/>
      <c r="AA53" s="142"/>
      <c r="AB53" s="142"/>
      <c r="AC53" s="133"/>
      <c r="AD53" s="142"/>
      <c r="AE53" s="142"/>
      <c r="AF53" s="142"/>
      <c r="AG53" s="142"/>
      <c r="AH53" s="142"/>
      <c r="AI53" s="142"/>
      <c r="AJ53" s="142"/>
      <c r="AK53" s="142"/>
      <c r="AL53" s="142"/>
      <c r="AM53" s="142"/>
      <c r="AN53" s="142"/>
      <c r="AO53" s="142"/>
      <c r="AP53" s="142"/>
      <c r="AQ53" s="142"/>
      <c r="AR53" s="142"/>
      <c r="AS53" s="142"/>
      <c r="AT53" s="133"/>
      <c r="AU53" s="142"/>
      <c r="AV53" s="142"/>
      <c r="AW53" s="142"/>
      <c r="AX53" s="142"/>
      <c r="AY53" s="142"/>
      <c r="AZ53" s="142"/>
      <c r="BA53" s="142"/>
    </row>
    <row r="54" spans="1:53" ht="12.75">
      <c r="A54" s="133"/>
      <c r="B54" s="155"/>
      <c r="C54" s="133"/>
      <c r="D54" s="133"/>
      <c r="E54" s="142"/>
      <c r="F54" s="156" t="s">
        <v>342</v>
      </c>
      <c r="G54" s="142"/>
      <c r="H54" s="142"/>
      <c r="I54" s="142"/>
      <c r="J54" s="142"/>
      <c r="K54" s="142"/>
      <c r="L54" s="142"/>
      <c r="M54" s="156" t="s">
        <v>470</v>
      </c>
      <c r="N54" s="142"/>
      <c r="O54" s="142"/>
      <c r="P54" s="142"/>
      <c r="Q54" s="124"/>
      <c r="R54" s="124"/>
      <c r="S54" s="124"/>
      <c r="T54" s="124"/>
      <c r="U54" s="124"/>
      <c r="V54" s="124"/>
      <c r="W54" s="124"/>
      <c r="X54" s="124"/>
      <c r="Y54" s="124"/>
      <c r="Z54" s="142"/>
      <c r="AA54" s="142"/>
      <c r="AB54" s="142"/>
      <c r="AC54" s="133"/>
      <c r="AD54" s="142"/>
      <c r="AE54" s="142"/>
      <c r="AF54" s="142"/>
      <c r="AG54" s="142"/>
      <c r="AH54" s="142"/>
      <c r="AI54" s="142"/>
      <c r="AJ54" s="142"/>
      <c r="AK54" s="142"/>
      <c r="AL54" s="142"/>
      <c r="AM54" s="142"/>
      <c r="AN54" s="142"/>
      <c r="AO54" s="142"/>
      <c r="AP54" s="142"/>
      <c r="AQ54" s="142"/>
      <c r="AR54" s="142"/>
      <c r="AS54" s="142"/>
      <c r="AT54" s="133"/>
      <c r="AU54" s="142"/>
      <c r="AV54" s="142"/>
      <c r="AW54" s="142"/>
      <c r="AX54" s="142"/>
      <c r="AY54" s="142"/>
      <c r="AZ54" s="142"/>
      <c r="BA54" s="142"/>
    </row>
    <row r="55" spans="1:53" ht="12.75">
      <c r="A55" s="133"/>
      <c r="B55" s="155"/>
      <c r="C55" s="133"/>
      <c r="D55" s="133"/>
      <c r="E55" s="142"/>
      <c r="F55" s="156" t="s">
        <v>343</v>
      </c>
      <c r="G55" s="142"/>
      <c r="H55" s="142"/>
      <c r="I55" s="142"/>
      <c r="J55" s="142"/>
      <c r="K55" s="142"/>
      <c r="L55" s="142"/>
      <c r="M55" s="156" t="s">
        <v>471</v>
      </c>
      <c r="N55" s="142"/>
      <c r="O55" s="142"/>
      <c r="P55" s="142"/>
      <c r="Q55" s="142"/>
      <c r="R55" s="142"/>
      <c r="S55" s="142"/>
      <c r="T55" s="142"/>
      <c r="U55" s="142"/>
      <c r="V55" s="142"/>
      <c r="W55" s="142"/>
      <c r="X55" s="142"/>
      <c r="Y55" s="142"/>
      <c r="Z55" s="142"/>
      <c r="AA55" s="142"/>
      <c r="AB55" s="142"/>
      <c r="AC55" s="133"/>
      <c r="AD55" s="142"/>
      <c r="AE55" s="142"/>
      <c r="AF55" s="142"/>
      <c r="AG55" s="142"/>
      <c r="AH55" s="142"/>
      <c r="AI55" s="142"/>
      <c r="AJ55" s="142"/>
      <c r="AK55" s="142"/>
      <c r="AL55" s="142"/>
      <c r="AM55" s="142"/>
      <c r="AN55" s="142"/>
      <c r="AO55" s="142"/>
      <c r="AP55" s="142"/>
      <c r="AQ55" s="142"/>
      <c r="AR55" s="142"/>
      <c r="AS55" s="142"/>
      <c r="AT55" s="133"/>
      <c r="AU55" s="142"/>
      <c r="AV55" s="142"/>
      <c r="AW55" s="142"/>
      <c r="AX55" s="142"/>
      <c r="AY55" s="142"/>
      <c r="AZ55" s="142"/>
      <c r="BA55" s="142"/>
    </row>
    <row r="56" spans="1:53" ht="12.75">
      <c r="A56" s="133"/>
      <c r="B56" s="155"/>
      <c r="C56" s="133"/>
      <c r="D56" s="133"/>
      <c r="E56" s="142"/>
      <c r="F56" s="156" t="s">
        <v>344</v>
      </c>
      <c r="G56" s="142"/>
      <c r="H56" s="142"/>
      <c r="I56" s="142"/>
      <c r="J56" s="142"/>
      <c r="K56" s="142"/>
      <c r="L56" s="142"/>
      <c r="M56" s="156" t="s">
        <v>472</v>
      </c>
      <c r="N56" s="142"/>
      <c r="O56" s="142"/>
      <c r="P56" s="142"/>
      <c r="Q56" s="142"/>
      <c r="R56" s="142"/>
      <c r="S56" s="142"/>
      <c r="T56" s="142"/>
      <c r="U56" s="142"/>
      <c r="V56" s="142"/>
      <c r="W56" s="142"/>
      <c r="X56" s="142"/>
      <c r="Y56" s="142"/>
      <c r="Z56" s="142"/>
      <c r="AA56" s="142"/>
      <c r="AB56" s="142"/>
      <c r="AC56" s="133"/>
      <c r="AD56" s="142"/>
      <c r="AE56" s="142"/>
      <c r="AF56" s="142"/>
      <c r="AG56" s="142"/>
      <c r="AH56" s="142"/>
      <c r="AI56" s="142"/>
      <c r="AJ56" s="142"/>
      <c r="AK56" s="142"/>
      <c r="AL56" s="142"/>
      <c r="AM56" s="142"/>
      <c r="AN56" s="142"/>
      <c r="AO56" s="142"/>
      <c r="AP56" s="142"/>
      <c r="AQ56" s="142"/>
      <c r="AR56" s="142"/>
      <c r="AS56" s="142"/>
      <c r="AT56" s="133"/>
      <c r="AU56" s="142"/>
      <c r="AV56" s="142"/>
      <c r="AW56" s="142"/>
      <c r="AX56" s="142"/>
      <c r="AY56" s="142"/>
      <c r="AZ56" s="142"/>
      <c r="BA56" s="142"/>
    </row>
    <row r="57" spans="1:53" ht="12.75">
      <c r="A57" s="133"/>
      <c r="B57" s="155"/>
      <c r="C57" s="133"/>
      <c r="D57" s="133"/>
      <c r="E57" s="142"/>
      <c r="F57" s="156" t="s">
        <v>350</v>
      </c>
      <c r="G57" s="142"/>
      <c r="H57" s="142"/>
      <c r="I57" s="142"/>
      <c r="J57" s="142"/>
      <c r="K57" s="142"/>
      <c r="L57" s="142"/>
      <c r="M57" s="156" t="s">
        <v>59</v>
      </c>
      <c r="N57" s="142"/>
      <c r="O57" s="142"/>
      <c r="P57" s="142"/>
      <c r="Q57" s="142"/>
      <c r="R57" s="142"/>
      <c r="S57" s="142"/>
      <c r="T57" s="142"/>
      <c r="U57" s="142"/>
      <c r="V57" s="142"/>
      <c r="W57" s="142"/>
      <c r="X57" s="142"/>
      <c r="Y57" s="142"/>
      <c r="Z57" s="142"/>
      <c r="AA57" s="142"/>
      <c r="AB57" s="142"/>
      <c r="AC57" s="133"/>
      <c r="AD57" s="142"/>
      <c r="AE57" s="142"/>
      <c r="AF57" s="142"/>
      <c r="AG57" s="142"/>
      <c r="AH57" s="142"/>
      <c r="AI57" s="142"/>
      <c r="AJ57" s="142"/>
      <c r="AK57" s="142"/>
      <c r="AL57" s="142"/>
      <c r="AM57" s="142"/>
      <c r="AN57" s="142"/>
      <c r="AO57" s="142"/>
      <c r="AP57" s="142"/>
      <c r="AQ57" s="142"/>
      <c r="AR57" s="142"/>
      <c r="AS57" s="142"/>
      <c r="AT57" s="133"/>
      <c r="AU57" s="142"/>
      <c r="AV57" s="142"/>
      <c r="AW57" s="142"/>
      <c r="AX57" s="142"/>
      <c r="AY57" s="142"/>
      <c r="AZ57" s="142"/>
      <c r="BA57" s="142"/>
    </row>
    <row r="58" spans="1:53" ht="12.75">
      <c r="A58" s="133"/>
      <c r="B58" s="155"/>
      <c r="C58" s="133"/>
      <c r="D58" s="133"/>
      <c r="E58" s="142"/>
      <c r="F58" s="156" t="s">
        <v>347</v>
      </c>
      <c r="G58" s="142"/>
      <c r="H58" s="142"/>
      <c r="I58" s="142"/>
      <c r="J58" s="142"/>
      <c r="K58" s="142"/>
      <c r="L58" s="142"/>
      <c r="M58" s="156" t="s">
        <v>473</v>
      </c>
      <c r="N58" s="142"/>
      <c r="O58" s="142"/>
      <c r="P58" s="142"/>
      <c r="Q58" s="142"/>
      <c r="R58" s="142"/>
      <c r="S58" s="142"/>
      <c r="T58" s="142"/>
      <c r="U58" s="142"/>
      <c r="V58" s="142"/>
      <c r="W58" s="142"/>
      <c r="X58" s="142"/>
      <c r="Y58" s="142"/>
      <c r="Z58" s="142"/>
      <c r="AA58" s="142"/>
      <c r="AB58" s="142"/>
      <c r="AC58" s="133"/>
      <c r="AD58" s="142"/>
      <c r="AE58" s="142"/>
      <c r="AF58" s="142"/>
      <c r="AG58" s="142"/>
      <c r="AH58" s="142"/>
      <c r="AI58" s="142"/>
      <c r="AJ58" s="142"/>
      <c r="AK58" s="142"/>
      <c r="AL58" s="142"/>
      <c r="AM58" s="142"/>
      <c r="AN58" s="142"/>
      <c r="AO58" s="142"/>
      <c r="AP58" s="142"/>
      <c r="AQ58" s="142"/>
      <c r="AR58" s="142"/>
      <c r="AS58" s="142"/>
      <c r="AT58" s="133"/>
      <c r="AU58" s="142"/>
      <c r="AV58" s="142"/>
      <c r="AW58" s="142"/>
      <c r="AX58" s="142"/>
      <c r="AY58" s="142"/>
      <c r="AZ58" s="142"/>
      <c r="BA58" s="142"/>
    </row>
    <row r="59" spans="1:53" ht="12.75">
      <c r="A59" s="133"/>
      <c r="B59" s="155"/>
      <c r="C59" s="133"/>
      <c r="D59" s="133"/>
      <c r="E59" s="142"/>
      <c r="F59" s="156" t="s">
        <v>353</v>
      </c>
      <c r="G59" s="142"/>
      <c r="H59" s="142"/>
      <c r="I59" s="142"/>
      <c r="J59" s="142"/>
      <c r="K59" s="142"/>
      <c r="L59" s="142"/>
      <c r="M59" s="156" t="s">
        <v>474</v>
      </c>
      <c r="N59" s="142"/>
      <c r="O59" s="142"/>
      <c r="P59" s="142"/>
      <c r="Q59" s="142"/>
      <c r="R59" s="142"/>
      <c r="S59" s="142"/>
      <c r="T59" s="142"/>
      <c r="U59" s="142"/>
      <c r="V59" s="142"/>
      <c r="W59" s="142"/>
      <c r="X59" s="142"/>
      <c r="Y59" s="142"/>
      <c r="Z59" s="142"/>
      <c r="AA59" s="142"/>
      <c r="AB59" s="142"/>
      <c r="AC59" s="133"/>
      <c r="AD59" s="142"/>
      <c r="AE59" s="142"/>
      <c r="AF59" s="142"/>
      <c r="AG59" s="142"/>
      <c r="AH59" s="142"/>
      <c r="AI59" s="142"/>
      <c r="AJ59" s="142"/>
      <c r="AK59" s="142"/>
      <c r="AL59" s="142"/>
      <c r="AM59" s="142"/>
      <c r="AN59" s="142"/>
      <c r="AO59" s="142"/>
      <c r="AP59" s="142"/>
      <c r="AQ59" s="142"/>
      <c r="AR59" s="142"/>
      <c r="AS59" s="142"/>
      <c r="AT59" s="133"/>
      <c r="AU59" s="142"/>
      <c r="AV59" s="142"/>
      <c r="AW59" s="142"/>
      <c r="AX59" s="142"/>
      <c r="AY59" s="142"/>
      <c r="AZ59" s="142"/>
      <c r="BA59" s="142"/>
    </row>
    <row r="60" spans="1:53" ht="12.75">
      <c r="A60" s="133"/>
      <c r="B60" s="155"/>
      <c r="C60" s="133"/>
      <c r="D60" s="133"/>
      <c r="E60" s="142"/>
      <c r="F60" s="156" t="s">
        <v>355</v>
      </c>
      <c r="G60" s="142"/>
      <c r="H60" s="142"/>
      <c r="I60" s="142"/>
      <c r="J60" s="142"/>
      <c r="K60" s="142"/>
      <c r="L60" s="142"/>
      <c r="M60" s="156" t="s">
        <v>475</v>
      </c>
      <c r="N60" s="142"/>
      <c r="O60" s="142"/>
      <c r="P60" s="142"/>
      <c r="Q60" s="142"/>
      <c r="R60" s="142"/>
      <c r="S60" s="142"/>
      <c r="T60" s="142"/>
      <c r="U60" s="142"/>
      <c r="V60" s="142"/>
      <c r="W60" s="142"/>
      <c r="X60" s="142"/>
      <c r="Y60" s="142"/>
      <c r="Z60" s="142"/>
      <c r="AA60" s="142"/>
      <c r="AB60" s="142"/>
      <c r="AC60" s="133"/>
      <c r="AD60" s="142"/>
      <c r="AE60" s="142"/>
      <c r="AF60" s="142"/>
      <c r="AG60" s="142"/>
      <c r="AH60" s="142"/>
      <c r="AI60" s="142"/>
      <c r="AJ60" s="142"/>
      <c r="AK60" s="142"/>
      <c r="AL60" s="142"/>
      <c r="AM60" s="142"/>
      <c r="AN60" s="142"/>
      <c r="AO60" s="142"/>
      <c r="AP60" s="142"/>
      <c r="AQ60" s="142"/>
      <c r="AR60" s="142"/>
      <c r="AS60" s="142"/>
      <c r="AT60" s="133"/>
      <c r="AU60" s="142"/>
      <c r="AV60" s="142"/>
      <c r="AW60" s="142"/>
      <c r="AX60" s="142"/>
      <c r="AY60" s="142"/>
      <c r="AZ60" s="142"/>
      <c r="BA60" s="142"/>
    </row>
    <row r="61" spans="1:53" ht="12.75">
      <c r="A61" s="133"/>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row>
    <row r="62" spans="1:53" ht="12.75">
      <c r="A62" s="133"/>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row>
    <row r="63" spans="1:53" ht="12.75">
      <c r="A63" s="133"/>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row>
    <row r="64" spans="1:53" ht="12.75">
      <c r="A64" s="133"/>
      <c r="B64" s="140"/>
      <c r="C64" s="140"/>
      <c r="D64" s="140"/>
      <c r="E64" s="140"/>
      <c r="F64" s="140"/>
      <c r="G64" s="140"/>
      <c r="H64" s="140"/>
      <c r="I64" s="140"/>
      <c r="J64" s="140"/>
      <c r="K64" s="140"/>
      <c r="L64" s="140"/>
      <c r="M64" s="140"/>
      <c r="N64" s="140"/>
      <c r="O64" s="140"/>
      <c r="P64" s="140"/>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row>
  </sheetData>
  <sheetProtection sheet="1"/>
  <mergeCells count="39">
    <mergeCell ref="B17:D17"/>
    <mergeCell ref="B18:D18"/>
    <mergeCell ref="B19:D19"/>
    <mergeCell ref="B16:D16"/>
    <mergeCell ref="B2:AN2"/>
    <mergeCell ref="B3:AD3"/>
    <mergeCell ref="K5:P5"/>
    <mergeCell ref="B10:D10"/>
    <mergeCell ref="B11:D11"/>
    <mergeCell ref="B12:D12"/>
    <mergeCell ref="B31:D31"/>
    <mergeCell ref="B32:D32"/>
    <mergeCell ref="B33:D33"/>
    <mergeCell ref="B29:D29"/>
    <mergeCell ref="B30:D30"/>
    <mergeCell ref="B20:D20"/>
    <mergeCell ref="B21:D21"/>
    <mergeCell ref="B22:D22"/>
    <mergeCell ref="B27:D27"/>
    <mergeCell ref="B28:D28"/>
    <mergeCell ref="B41:D41"/>
    <mergeCell ref="B42:D42"/>
    <mergeCell ref="B37:D37"/>
    <mergeCell ref="B38:D38"/>
    <mergeCell ref="B39:D39"/>
    <mergeCell ref="B34:D34"/>
    <mergeCell ref="B35:D35"/>
    <mergeCell ref="B36:D36"/>
    <mergeCell ref="B40:D40"/>
    <mergeCell ref="B13:D13"/>
    <mergeCell ref="B14:D14"/>
    <mergeCell ref="B15:D15"/>
    <mergeCell ref="B43:D43"/>
    <mergeCell ref="B44:D44"/>
    <mergeCell ref="B45:D45"/>
    <mergeCell ref="B23:D23"/>
    <mergeCell ref="B24:D24"/>
    <mergeCell ref="B25:D25"/>
    <mergeCell ref="B26:D26"/>
  </mergeCells>
  <printOptions/>
  <pageMargins left="0.5905511811023623" right="0.5905511811023623" top="0.3937007874015748" bottom="0.3937007874015748" header="0.5118110236220472" footer="0.4724409448818898"/>
  <pageSetup horizontalDpi="600" verticalDpi="600" orientation="portrait" paperSize="9" r:id="rId2"/>
  <headerFooter alignWithMargins="0">
    <oddFooter>&amp;R&amp;9&amp;P/&amp;N</oddFooter>
  </headerFooter>
  <legacyDrawing r:id="rId1"/>
</worksheet>
</file>

<file path=xl/worksheets/sheet7.xml><?xml version="1.0" encoding="utf-8"?>
<worksheet xmlns="http://schemas.openxmlformats.org/spreadsheetml/2006/main" xmlns:r="http://schemas.openxmlformats.org/officeDocument/2006/relationships">
  <sheetPr>
    <tabColor indexed="10"/>
  </sheetPr>
  <dimension ref="A1:N3"/>
  <sheetViews>
    <sheetView zoomScalePageLayoutView="0" workbookViewId="0" topLeftCell="A1">
      <selection activeCell="BL29" sqref="BL29"/>
    </sheetView>
  </sheetViews>
  <sheetFormatPr defaultColWidth="11.421875" defaultRowHeight="12.75"/>
  <sheetData>
    <row r="1" spans="1:14" ht="12.75">
      <c r="A1" t="str">
        <f>Personaldaten!A2</f>
        <v>Datensatz-Nr.</v>
      </c>
      <c r="B1" t="str">
        <f>Personaldaten!B2</f>
        <v>Geb.-Jahr</v>
      </c>
      <c r="C1" t="str">
        <f>Personaldaten!C2</f>
        <v>Eintritts-Jahr (Betrieb)</v>
      </c>
      <c r="D1" t="str">
        <f>Personaldaten!E2</f>
        <v>durch-schnitt-liche geleistete Wochen-arbeitszeit</v>
      </c>
      <c r="E1" t="str">
        <f>Personaldaten!F2</f>
        <v>ERA
Eingruppierung
(nur bei Tarifan-wendung)</v>
      </c>
      <c r="F1" s="141" t="str">
        <f>Personaldaten!G3</f>
        <v>Zeitentgelt</v>
      </c>
      <c r="G1" s="141" t="str">
        <f>Personaldaten!H3</f>
        <v>Leistungsentgelt</v>
      </c>
      <c r="H1" s="141">
        <f>Personaldaten!I3</f>
        <v>0</v>
      </c>
      <c r="I1" t="str">
        <f>Personaldaten!J2</f>
        <v>Bruttojahres-verdienst lt. Lohnsteuer-
bescheinigung
(Zeile 3)</v>
      </c>
      <c r="J1" t="str">
        <f>Personaldaten!K2</f>
        <v>betriebliche Bezeichnung der Aufgabe</v>
      </c>
      <c r="K1" t="str">
        <f>Personaldaten!L2</f>
        <v>Zuordnung Referenz-aufgabe</v>
      </c>
      <c r="L1" t="str">
        <f>Personaldaten!M2</f>
        <v>Level</v>
      </c>
      <c r="M1" t="str">
        <f>Personaldaten!N2</f>
        <v>Arbeitsaufgabe (Katalog)
(Wird automatisch angezeigt.)</v>
      </c>
      <c r="N1" t="str">
        <f>Personaldaten!O2</f>
        <v>ggf. Kommentar</v>
      </c>
    </row>
    <row r="2" spans="1:14" ht="12.75">
      <c r="A2" t="s">
        <v>203</v>
      </c>
      <c r="B2" t="s">
        <v>204</v>
      </c>
      <c r="C2" t="s">
        <v>205</v>
      </c>
      <c r="D2" t="s">
        <v>206</v>
      </c>
      <c r="E2" t="s">
        <v>207</v>
      </c>
      <c r="F2" t="s">
        <v>208</v>
      </c>
      <c r="G2" t="s">
        <v>209</v>
      </c>
      <c r="H2" t="s">
        <v>210</v>
      </c>
      <c r="I2" t="s">
        <v>211</v>
      </c>
      <c r="J2" t="s">
        <v>212</v>
      </c>
      <c r="K2" t="s">
        <v>214</v>
      </c>
      <c r="L2" t="s">
        <v>215</v>
      </c>
      <c r="M2" t="s">
        <v>216</v>
      </c>
      <c r="N2" t="s">
        <v>217</v>
      </c>
    </row>
    <row r="3" spans="1:14" ht="12.75">
      <c r="A3">
        <f>COUNTA(Personaldaten!A:A)-3</f>
        <v>0</v>
      </c>
      <c r="B3">
        <f>COUNTA(Personaldaten!B:B)-2</f>
        <v>0</v>
      </c>
      <c r="C3">
        <f>COUNTA(Personaldaten!C:C)-2</f>
        <v>0</v>
      </c>
      <c r="D3">
        <f>COUNTA(Personaldaten!E:E)-4</f>
        <v>0</v>
      </c>
      <c r="E3">
        <f>COUNTA(Personaldaten!F:F)-3</f>
        <v>0</v>
      </c>
      <c r="F3">
        <f>COUNTA(Personaldaten!G:G)-3</f>
        <v>0</v>
      </c>
      <c r="G3">
        <f>COUNTA(Personaldaten!H:H)-1</f>
        <v>0</v>
      </c>
      <c r="H3">
        <f>COUNTA(Personaldaten!I:I)-1</f>
        <v>1</v>
      </c>
      <c r="I3">
        <f>COUNTA(Personaldaten!J:J)-3</f>
        <v>0</v>
      </c>
      <c r="J3">
        <f>COUNTA(Personaldaten!K:K)-2</f>
        <v>0</v>
      </c>
      <c r="K3">
        <f>COUNTA(Personaldaten!L:L)-2</f>
        <v>0</v>
      </c>
      <c r="L3">
        <f>COUNTA(Personaldaten!M:M)-2</f>
        <v>0</v>
      </c>
      <c r="M3">
        <f>COUNTA(Personaldaten!N:N)-2</f>
        <v>150</v>
      </c>
      <c r="N3">
        <f>COUNTA(Personaldaten!O:O)-2</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tabColor rgb="FFDE0083"/>
  </sheetPr>
  <dimension ref="A1:I88"/>
  <sheetViews>
    <sheetView zoomScale="115" zoomScaleNormal="115" zoomScalePageLayoutView="0" workbookViewId="0" topLeftCell="A1">
      <selection activeCell="G14" sqref="G14"/>
    </sheetView>
  </sheetViews>
  <sheetFormatPr defaultColWidth="11.421875" defaultRowHeight="12.75"/>
  <cols>
    <col min="6" max="6" width="19.28125" style="0" customWidth="1"/>
    <col min="7" max="7" width="58.28125" style="0" bestFit="1" customWidth="1"/>
    <col min="8" max="8" width="15.8515625" style="154" bestFit="1" customWidth="1"/>
  </cols>
  <sheetData>
    <row r="1" spans="1:9" ht="12.75">
      <c r="A1" s="1" t="s">
        <v>485</v>
      </c>
      <c r="B1" s="1" t="s">
        <v>486</v>
      </c>
      <c r="C1" s="132" t="s">
        <v>524</v>
      </c>
      <c r="D1" s="1" t="s">
        <v>218</v>
      </c>
      <c r="E1" s="1" t="s">
        <v>9</v>
      </c>
      <c r="F1" s="1" t="s">
        <v>10</v>
      </c>
      <c r="G1" s="1"/>
      <c r="H1" s="88" t="s">
        <v>522</v>
      </c>
      <c r="I1" s="1" t="s">
        <v>3</v>
      </c>
    </row>
    <row r="2" spans="1:9" ht="12.75">
      <c r="A2" t="s">
        <v>242</v>
      </c>
      <c r="B2" t="s">
        <v>487</v>
      </c>
      <c r="C2" s="131" t="s">
        <v>525</v>
      </c>
      <c r="D2" s="126" t="s">
        <v>213</v>
      </c>
      <c r="E2" t="s">
        <v>5</v>
      </c>
      <c r="F2" t="s">
        <v>306</v>
      </c>
      <c r="G2" s="131" t="s">
        <v>479</v>
      </c>
      <c r="H2" s="154">
        <v>1</v>
      </c>
      <c r="I2" t="s">
        <v>7</v>
      </c>
    </row>
    <row r="3" spans="1:9" ht="12.75">
      <c r="A3" t="s">
        <v>243</v>
      </c>
      <c r="B3" t="s">
        <v>488</v>
      </c>
      <c r="C3" s="131" t="s">
        <v>526</v>
      </c>
      <c r="D3" s="126"/>
      <c r="E3" t="s">
        <v>12</v>
      </c>
      <c r="F3" t="s">
        <v>307</v>
      </c>
      <c r="G3" t="s">
        <v>278</v>
      </c>
      <c r="H3" s="154" t="s">
        <v>276</v>
      </c>
      <c r="I3" t="s">
        <v>13</v>
      </c>
    </row>
    <row r="4" spans="1:9" ht="12.75">
      <c r="A4" t="s">
        <v>253</v>
      </c>
      <c r="B4" t="s">
        <v>489</v>
      </c>
      <c r="C4" s="131" t="s">
        <v>527</v>
      </c>
      <c r="F4" t="s">
        <v>308</v>
      </c>
      <c r="G4" t="s">
        <v>279</v>
      </c>
      <c r="H4" s="154" t="s">
        <v>277</v>
      </c>
      <c r="I4" t="s">
        <v>6</v>
      </c>
    </row>
    <row r="5" spans="1:8" ht="12.75">
      <c r="A5" t="s">
        <v>244</v>
      </c>
      <c r="B5" t="s">
        <v>490</v>
      </c>
      <c r="C5" s="131" t="s">
        <v>528</v>
      </c>
      <c r="F5" t="s">
        <v>309</v>
      </c>
      <c r="G5" t="s">
        <v>88</v>
      </c>
      <c r="H5" s="154">
        <v>2</v>
      </c>
    </row>
    <row r="6" spans="1:7" ht="12.75">
      <c r="A6" t="s">
        <v>254</v>
      </c>
      <c r="B6" t="s">
        <v>491</v>
      </c>
      <c r="C6" s="131" t="s">
        <v>529</v>
      </c>
      <c r="F6" t="s">
        <v>310</v>
      </c>
      <c r="G6" t="s">
        <v>461</v>
      </c>
    </row>
    <row r="7" spans="1:8" ht="12.75">
      <c r="A7" t="s">
        <v>222</v>
      </c>
      <c r="B7" t="s">
        <v>492</v>
      </c>
      <c r="C7" s="131" t="s">
        <v>530</v>
      </c>
      <c r="F7" t="s">
        <v>311</v>
      </c>
      <c r="G7" s="131" t="s">
        <v>480</v>
      </c>
      <c r="H7" s="154">
        <v>3</v>
      </c>
    </row>
    <row r="8" spans="1:8" ht="12.75">
      <c r="A8" t="s">
        <v>245</v>
      </c>
      <c r="B8" t="s">
        <v>493</v>
      </c>
      <c r="C8" s="131" t="s">
        <v>531</v>
      </c>
      <c r="F8" t="s">
        <v>312</v>
      </c>
      <c r="G8" t="s">
        <v>31</v>
      </c>
      <c r="H8" s="154">
        <v>4</v>
      </c>
    </row>
    <row r="9" spans="1:8" ht="12.75">
      <c r="A9" t="s">
        <v>255</v>
      </c>
      <c r="B9" t="s">
        <v>494</v>
      </c>
      <c r="C9" s="131" t="s">
        <v>532</v>
      </c>
      <c r="F9" t="s">
        <v>313</v>
      </c>
      <c r="G9" t="s">
        <v>32</v>
      </c>
      <c r="H9" s="154">
        <v>5</v>
      </c>
    </row>
    <row r="10" spans="1:7" ht="12.75">
      <c r="A10" t="s">
        <v>223</v>
      </c>
      <c r="B10" t="s">
        <v>495</v>
      </c>
      <c r="C10" s="131" t="s">
        <v>533</v>
      </c>
      <c r="F10" t="s">
        <v>314</v>
      </c>
      <c r="G10" t="s">
        <v>462</v>
      </c>
    </row>
    <row r="11" spans="1:7" ht="12.75">
      <c r="A11" t="s">
        <v>224</v>
      </c>
      <c r="B11" t="s">
        <v>496</v>
      </c>
      <c r="C11" s="131" t="s">
        <v>534</v>
      </c>
      <c r="F11" t="s">
        <v>315</v>
      </c>
      <c r="G11" t="s">
        <v>463</v>
      </c>
    </row>
    <row r="12" spans="1:8" ht="12.75">
      <c r="A12" t="s">
        <v>246</v>
      </c>
      <c r="B12" t="s">
        <v>497</v>
      </c>
      <c r="C12" s="131" t="s">
        <v>535</v>
      </c>
      <c r="F12" t="s">
        <v>316</v>
      </c>
      <c r="G12" t="s">
        <v>89</v>
      </c>
      <c r="H12" s="154">
        <v>6</v>
      </c>
    </row>
    <row r="13" spans="1:8" ht="12.75">
      <c r="A13" t="s">
        <v>256</v>
      </c>
      <c r="B13" t="s">
        <v>498</v>
      </c>
      <c r="C13" s="131" t="s">
        <v>536</v>
      </c>
      <c r="F13" t="s">
        <v>317</v>
      </c>
      <c r="G13" t="s">
        <v>295</v>
      </c>
      <c r="H13" s="154" t="s">
        <v>294</v>
      </c>
    </row>
    <row r="14" spans="1:8" ht="12.75">
      <c r="A14" t="s">
        <v>225</v>
      </c>
      <c r="B14" t="s">
        <v>499</v>
      </c>
      <c r="C14" s="131" t="s">
        <v>537</v>
      </c>
      <c r="F14" t="s">
        <v>318</v>
      </c>
      <c r="G14" s="131" t="s">
        <v>79</v>
      </c>
      <c r="H14" s="154">
        <v>7</v>
      </c>
    </row>
    <row r="15" spans="1:8" ht="12.75">
      <c r="A15" t="s">
        <v>226</v>
      </c>
      <c r="B15" t="s">
        <v>500</v>
      </c>
      <c r="C15" s="131" t="s">
        <v>538</v>
      </c>
      <c r="F15" t="s">
        <v>320</v>
      </c>
      <c r="G15" t="s">
        <v>298</v>
      </c>
      <c r="H15" s="154" t="s">
        <v>297</v>
      </c>
    </row>
    <row r="16" spans="1:8" ht="12.75">
      <c r="A16" t="s">
        <v>227</v>
      </c>
      <c r="B16" t="s">
        <v>501</v>
      </c>
      <c r="C16" s="131" t="s">
        <v>539</v>
      </c>
      <c r="F16" t="s">
        <v>319</v>
      </c>
      <c r="G16" t="s">
        <v>301</v>
      </c>
      <c r="H16" s="154" t="s">
        <v>300</v>
      </c>
    </row>
    <row r="17" spans="1:8" ht="12.75">
      <c r="A17" t="s">
        <v>247</v>
      </c>
      <c r="B17" t="s">
        <v>502</v>
      </c>
      <c r="C17" s="131" t="s">
        <v>540</v>
      </c>
      <c r="F17" t="s">
        <v>322</v>
      </c>
      <c r="G17" s="131" t="s">
        <v>219</v>
      </c>
      <c r="H17" s="154" t="s">
        <v>288</v>
      </c>
    </row>
    <row r="18" spans="1:8" ht="12.75">
      <c r="A18" t="s">
        <v>257</v>
      </c>
      <c r="B18" t="s">
        <v>503</v>
      </c>
      <c r="C18" s="131" t="s">
        <v>541</v>
      </c>
      <c r="F18" t="s">
        <v>321</v>
      </c>
      <c r="G18" t="s">
        <v>33</v>
      </c>
      <c r="H18" s="154">
        <v>8</v>
      </c>
    </row>
    <row r="19" spans="1:8" ht="12.75">
      <c r="A19" t="s">
        <v>228</v>
      </c>
      <c r="B19" t="s">
        <v>504</v>
      </c>
      <c r="C19" s="131" t="s">
        <v>542</v>
      </c>
      <c r="F19" t="s">
        <v>323</v>
      </c>
      <c r="G19" t="s">
        <v>220</v>
      </c>
      <c r="H19" s="154" t="s">
        <v>290</v>
      </c>
    </row>
    <row r="20" spans="1:8" ht="12.75">
      <c r="A20" t="s">
        <v>229</v>
      </c>
      <c r="B20" t="s">
        <v>505</v>
      </c>
      <c r="C20" s="131" t="s">
        <v>543</v>
      </c>
      <c r="F20" t="s">
        <v>324</v>
      </c>
      <c r="G20" t="s">
        <v>1</v>
      </c>
      <c r="H20" s="154" t="s">
        <v>14</v>
      </c>
    </row>
    <row r="21" spans="1:7" ht="12.75">
      <c r="A21" t="s">
        <v>230</v>
      </c>
      <c r="B21" t="s">
        <v>506</v>
      </c>
      <c r="C21" s="131" t="s">
        <v>544</v>
      </c>
      <c r="F21" t="s">
        <v>325</v>
      </c>
      <c r="G21" t="s">
        <v>464</v>
      </c>
    </row>
    <row r="22" spans="1:8" ht="12.75">
      <c r="A22" t="s">
        <v>248</v>
      </c>
      <c r="B22" t="s">
        <v>507</v>
      </c>
      <c r="C22" s="131" t="s">
        <v>545</v>
      </c>
      <c r="F22" t="s">
        <v>326</v>
      </c>
      <c r="G22" t="s">
        <v>167</v>
      </c>
      <c r="H22" s="154">
        <v>9</v>
      </c>
    </row>
    <row r="23" spans="1:8" ht="12.75">
      <c r="A23" t="s">
        <v>258</v>
      </c>
      <c r="B23" t="s">
        <v>508</v>
      </c>
      <c r="C23" s="131" t="s">
        <v>546</v>
      </c>
      <c r="F23" t="s">
        <v>327</v>
      </c>
      <c r="G23" t="s">
        <v>168</v>
      </c>
      <c r="H23" s="154">
        <v>10</v>
      </c>
    </row>
    <row r="24" spans="1:7" ht="12.75">
      <c r="A24" t="s">
        <v>231</v>
      </c>
      <c r="B24" t="s">
        <v>509</v>
      </c>
      <c r="C24" s="131" t="s">
        <v>547</v>
      </c>
      <c r="F24" t="s">
        <v>328</v>
      </c>
      <c r="G24" t="s">
        <v>465</v>
      </c>
    </row>
    <row r="25" spans="1:7" ht="12.75">
      <c r="A25" t="s">
        <v>232</v>
      </c>
      <c r="B25" t="s">
        <v>510</v>
      </c>
      <c r="C25" s="131" t="s">
        <v>548</v>
      </c>
      <c r="F25" t="s">
        <v>329</v>
      </c>
      <c r="G25" t="s">
        <v>466</v>
      </c>
    </row>
    <row r="26" spans="1:8" ht="12.75">
      <c r="A26" t="s">
        <v>233</v>
      </c>
      <c r="B26" t="s">
        <v>511</v>
      </c>
      <c r="C26" s="131" t="s">
        <v>549</v>
      </c>
      <c r="F26" t="s">
        <v>330</v>
      </c>
      <c r="G26" t="s">
        <v>69</v>
      </c>
      <c r="H26" s="154">
        <v>11</v>
      </c>
    </row>
    <row r="27" spans="1:8" ht="12.75">
      <c r="A27" t="s">
        <v>249</v>
      </c>
      <c r="B27" t="s">
        <v>512</v>
      </c>
      <c r="C27" s="131" t="s">
        <v>550</v>
      </c>
      <c r="F27" t="s">
        <v>331</v>
      </c>
      <c r="G27" t="s">
        <v>41</v>
      </c>
      <c r="H27" s="154" t="s">
        <v>192</v>
      </c>
    </row>
    <row r="28" spans="1:8" ht="12.75">
      <c r="A28" t="s">
        <v>259</v>
      </c>
      <c r="B28" t="s">
        <v>513</v>
      </c>
      <c r="C28" s="131" t="s">
        <v>551</v>
      </c>
      <c r="F28" t="s">
        <v>332</v>
      </c>
      <c r="G28" t="s">
        <v>467</v>
      </c>
      <c r="H28" s="154" t="s">
        <v>193</v>
      </c>
    </row>
    <row r="29" spans="1:7" ht="12.75">
      <c r="A29" t="s">
        <v>234</v>
      </c>
      <c r="B29" t="s">
        <v>514</v>
      </c>
      <c r="C29" s="131" t="s">
        <v>552</v>
      </c>
      <c r="F29" t="s">
        <v>333</v>
      </c>
      <c r="G29" t="s">
        <v>468</v>
      </c>
    </row>
    <row r="30" spans="1:8" ht="12.75">
      <c r="A30" t="s">
        <v>235</v>
      </c>
      <c r="B30" t="s">
        <v>515</v>
      </c>
      <c r="C30" s="131" t="s">
        <v>553</v>
      </c>
      <c r="F30" t="s">
        <v>334</v>
      </c>
      <c r="G30" s="131" t="s">
        <v>482</v>
      </c>
      <c r="H30" s="154">
        <v>12</v>
      </c>
    </row>
    <row r="31" spans="1:8" ht="12.75">
      <c r="A31" t="s">
        <v>236</v>
      </c>
      <c r="B31" t="s">
        <v>516</v>
      </c>
      <c r="C31" s="131" t="s">
        <v>554</v>
      </c>
      <c r="F31" t="s">
        <v>335</v>
      </c>
      <c r="G31" t="s">
        <v>169</v>
      </c>
      <c r="H31" s="154">
        <v>13</v>
      </c>
    </row>
    <row r="32" spans="1:8" ht="12.75">
      <c r="A32" t="s">
        <v>250</v>
      </c>
      <c r="B32" t="s">
        <v>517</v>
      </c>
      <c r="C32" s="131" t="s">
        <v>555</v>
      </c>
      <c r="F32" t="s">
        <v>336</v>
      </c>
      <c r="G32" t="s">
        <v>71</v>
      </c>
      <c r="H32" s="154">
        <v>14</v>
      </c>
    </row>
    <row r="33" spans="1:8" s="135" customFormat="1" ht="12.75">
      <c r="A33" s="135" t="s">
        <v>260</v>
      </c>
      <c r="B33" s="135" t="s">
        <v>518</v>
      </c>
      <c r="C33" s="131" t="s">
        <v>556</v>
      </c>
      <c r="F33" t="s">
        <v>337</v>
      </c>
      <c r="G33" t="s">
        <v>72</v>
      </c>
      <c r="H33" s="154">
        <v>15</v>
      </c>
    </row>
    <row r="34" spans="1:8" ht="12.75">
      <c r="A34" t="s">
        <v>237</v>
      </c>
      <c r="B34" t="s">
        <v>519</v>
      </c>
      <c r="C34" s="131" t="s">
        <v>557</v>
      </c>
      <c r="F34" t="s">
        <v>338</v>
      </c>
      <c r="G34" t="s">
        <v>74</v>
      </c>
      <c r="H34" s="154">
        <v>16</v>
      </c>
    </row>
    <row r="35" spans="1:8" ht="12.75">
      <c r="A35" t="s">
        <v>238</v>
      </c>
      <c r="B35" t="s">
        <v>520</v>
      </c>
      <c r="C35" s="131" t="s">
        <v>558</v>
      </c>
      <c r="F35" t="s">
        <v>340</v>
      </c>
      <c r="G35" t="s">
        <v>73</v>
      </c>
      <c r="H35" s="154">
        <v>17</v>
      </c>
    </row>
    <row r="36" spans="1:8" ht="12.75">
      <c r="A36" t="s">
        <v>251</v>
      </c>
      <c r="B36" t="s">
        <v>521</v>
      </c>
      <c r="C36" s="131" t="s">
        <v>559</v>
      </c>
      <c r="F36" t="s">
        <v>339</v>
      </c>
      <c r="G36" t="s">
        <v>60</v>
      </c>
      <c r="H36" s="154" t="s">
        <v>15</v>
      </c>
    </row>
    <row r="37" spans="1:7" ht="12.75">
      <c r="A37" t="s">
        <v>261</v>
      </c>
      <c r="B37" t="s">
        <v>264</v>
      </c>
      <c r="C37" s="131" t="s">
        <v>560</v>
      </c>
      <c r="F37" t="s">
        <v>341</v>
      </c>
      <c r="G37" t="s">
        <v>469</v>
      </c>
    </row>
    <row r="38" spans="1:7" ht="12.75">
      <c r="A38" t="s">
        <v>239</v>
      </c>
      <c r="C38" s="131" t="s">
        <v>561</v>
      </c>
      <c r="F38" t="s">
        <v>342</v>
      </c>
      <c r="G38" t="s">
        <v>470</v>
      </c>
    </row>
    <row r="39" spans="1:7" ht="12.75">
      <c r="A39" t="s">
        <v>252</v>
      </c>
      <c r="C39" s="131" t="s">
        <v>562</v>
      </c>
      <c r="F39" t="s">
        <v>343</v>
      </c>
      <c r="G39" t="s">
        <v>471</v>
      </c>
    </row>
    <row r="40" spans="1:7" ht="12.75">
      <c r="A40" t="s">
        <v>262</v>
      </c>
      <c r="C40" s="131" t="s">
        <v>563</v>
      </c>
      <c r="F40" t="s">
        <v>344</v>
      </c>
      <c r="G40" t="s">
        <v>472</v>
      </c>
    </row>
    <row r="41" spans="1:8" ht="12.75">
      <c r="A41" t="s">
        <v>264</v>
      </c>
      <c r="C41" s="131" t="s">
        <v>564</v>
      </c>
      <c r="F41" t="s">
        <v>345</v>
      </c>
      <c r="G41" t="s">
        <v>75</v>
      </c>
      <c r="H41" s="154">
        <v>18</v>
      </c>
    </row>
    <row r="42" spans="3:8" ht="12.75">
      <c r="C42" s="131" t="s">
        <v>565</v>
      </c>
      <c r="F42" t="s">
        <v>346</v>
      </c>
      <c r="G42" s="131" t="s">
        <v>483</v>
      </c>
      <c r="H42" s="154">
        <v>19</v>
      </c>
    </row>
    <row r="43" spans="3:8" ht="12.75">
      <c r="C43" s="131" t="s">
        <v>566</v>
      </c>
      <c r="F43" t="s">
        <v>348</v>
      </c>
      <c r="G43" t="s">
        <v>170</v>
      </c>
      <c r="H43" s="154">
        <v>20</v>
      </c>
    </row>
    <row r="44" spans="3:8" ht="12.75">
      <c r="C44" s="131" t="s">
        <v>567</v>
      </c>
      <c r="F44" t="s">
        <v>349</v>
      </c>
      <c r="G44" t="s">
        <v>77</v>
      </c>
      <c r="H44" s="154">
        <v>21</v>
      </c>
    </row>
    <row r="45" spans="3:7" ht="12.75">
      <c r="C45" s="131" t="s">
        <v>568</v>
      </c>
      <c r="F45" t="s">
        <v>350</v>
      </c>
      <c r="G45" t="s">
        <v>59</v>
      </c>
    </row>
    <row r="46" spans="3:8" ht="12.75">
      <c r="C46" s="131" t="s">
        <v>569</v>
      </c>
      <c r="F46" s="153" t="s">
        <v>580</v>
      </c>
      <c r="G46" s="153" t="s">
        <v>484</v>
      </c>
      <c r="H46" s="154" t="s">
        <v>274</v>
      </c>
    </row>
    <row r="47" spans="3:7" ht="12.75">
      <c r="C47" s="131" t="s">
        <v>570</v>
      </c>
      <c r="F47" t="s">
        <v>347</v>
      </c>
      <c r="G47" t="s">
        <v>473</v>
      </c>
    </row>
    <row r="48" spans="3:8" ht="12.75">
      <c r="C48" s="131" t="s">
        <v>571</v>
      </c>
      <c r="F48" t="s">
        <v>351</v>
      </c>
      <c r="G48" t="s">
        <v>78</v>
      </c>
      <c r="H48" s="154">
        <v>22</v>
      </c>
    </row>
    <row r="49" spans="3:8" ht="12.75">
      <c r="C49" s="131" t="s">
        <v>572</v>
      </c>
      <c r="F49" t="s">
        <v>352</v>
      </c>
      <c r="G49" t="s">
        <v>66</v>
      </c>
      <c r="H49" s="154">
        <v>23</v>
      </c>
    </row>
    <row r="50" spans="3:7" ht="12.75">
      <c r="C50" s="131" t="s">
        <v>573</v>
      </c>
      <c r="F50" t="s">
        <v>353</v>
      </c>
      <c r="G50" t="s">
        <v>474</v>
      </c>
    </row>
    <row r="51" spans="3:8" ht="12.75">
      <c r="C51" s="131" t="s">
        <v>574</v>
      </c>
      <c r="F51" t="s">
        <v>354</v>
      </c>
      <c r="G51" t="s">
        <v>160</v>
      </c>
      <c r="H51" s="154">
        <v>24</v>
      </c>
    </row>
    <row r="52" spans="3:7" ht="12.75">
      <c r="C52" s="131" t="s">
        <v>575</v>
      </c>
      <c r="F52" t="s">
        <v>355</v>
      </c>
      <c r="G52" t="s">
        <v>475</v>
      </c>
    </row>
    <row r="53" ht="12.75">
      <c r="C53" s="131" t="s">
        <v>576</v>
      </c>
    </row>
    <row r="54" ht="12.75">
      <c r="C54" s="131" t="s">
        <v>577</v>
      </c>
    </row>
    <row r="55" ht="12.75">
      <c r="C55" t="s">
        <v>264</v>
      </c>
    </row>
    <row r="57" spans="6:8" ht="12.75">
      <c r="F57" t="s">
        <v>30</v>
      </c>
      <c r="H57" s="154" t="s">
        <v>42</v>
      </c>
    </row>
    <row r="58" spans="6:8" ht="12.75">
      <c r="F58" t="s">
        <v>88</v>
      </c>
      <c r="H58" s="154" t="s">
        <v>124</v>
      </c>
    </row>
    <row r="59" spans="6:8" ht="12.75">
      <c r="F59" t="s">
        <v>64</v>
      </c>
      <c r="H59" s="154" t="s">
        <v>125</v>
      </c>
    </row>
    <row r="60" spans="6:8" ht="12.75">
      <c r="F60" t="s">
        <v>31</v>
      </c>
      <c r="H60" s="154" t="s">
        <v>43</v>
      </c>
    </row>
    <row r="61" spans="6:8" ht="12.75">
      <c r="F61" t="s">
        <v>32</v>
      </c>
      <c r="H61" s="154" t="s">
        <v>44</v>
      </c>
    </row>
    <row r="62" spans="6:8" ht="12.75">
      <c r="F62" t="s">
        <v>89</v>
      </c>
      <c r="H62" s="154" t="s">
        <v>126</v>
      </c>
    </row>
    <row r="63" spans="6:8" ht="12.75">
      <c r="F63" t="s">
        <v>79</v>
      </c>
      <c r="H63" s="154" t="s">
        <v>127</v>
      </c>
    </row>
    <row r="64" spans="6:8" ht="12.75">
      <c r="F64" t="s">
        <v>33</v>
      </c>
      <c r="H64" s="154" t="s">
        <v>45</v>
      </c>
    </row>
    <row r="65" spans="6:8" ht="12.75">
      <c r="F65" t="s">
        <v>167</v>
      </c>
      <c r="H65" s="154" t="s">
        <v>128</v>
      </c>
    </row>
    <row r="66" spans="6:8" ht="12.75">
      <c r="F66" t="s">
        <v>168</v>
      </c>
      <c r="H66" s="154" t="s">
        <v>129</v>
      </c>
    </row>
    <row r="67" spans="6:8" ht="12.75">
      <c r="F67" t="s">
        <v>69</v>
      </c>
      <c r="H67" s="154" t="s">
        <v>130</v>
      </c>
    </row>
    <row r="68" spans="6:8" ht="12.75">
      <c r="F68" t="s">
        <v>70</v>
      </c>
      <c r="H68" s="154" t="s">
        <v>131</v>
      </c>
    </row>
    <row r="69" spans="6:8" ht="12.75">
      <c r="F69" t="s">
        <v>169</v>
      </c>
      <c r="H69" s="154" t="s">
        <v>132</v>
      </c>
    </row>
    <row r="70" spans="6:8" ht="12.75">
      <c r="F70" t="s">
        <v>71</v>
      </c>
      <c r="H70" s="154" t="s">
        <v>133</v>
      </c>
    </row>
    <row r="71" spans="6:8" ht="12.75">
      <c r="F71" t="s">
        <v>72</v>
      </c>
      <c r="H71" s="154" t="s">
        <v>134</v>
      </c>
    </row>
    <row r="72" spans="6:8" ht="12.75">
      <c r="F72" t="s">
        <v>74</v>
      </c>
      <c r="H72" s="154" t="s">
        <v>135</v>
      </c>
    </row>
    <row r="73" spans="6:8" ht="12.75">
      <c r="F73" t="s">
        <v>73</v>
      </c>
      <c r="H73" s="154" t="s">
        <v>136</v>
      </c>
    </row>
    <row r="74" spans="6:8" ht="12.75">
      <c r="F74" t="s">
        <v>75</v>
      </c>
      <c r="H74" s="154" t="s">
        <v>47</v>
      </c>
    </row>
    <row r="75" spans="6:8" ht="12.75">
      <c r="F75" t="s">
        <v>76</v>
      </c>
      <c r="H75" s="154" t="s">
        <v>48</v>
      </c>
    </row>
    <row r="76" spans="6:8" ht="12.75">
      <c r="F76" t="s">
        <v>170</v>
      </c>
      <c r="H76" s="154" t="s">
        <v>137</v>
      </c>
    </row>
    <row r="77" spans="6:8" ht="12.75">
      <c r="F77" t="s">
        <v>77</v>
      </c>
      <c r="H77" s="154" t="s">
        <v>138</v>
      </c>
    </row>
    <row r="78" spans="6:8" ht="12.75">
      <c r="F78" t="s">
        <v>78</v>
      </c>
      <c r="H78" s="154" t="s">
        <v>49</v>
      </c>
    </row>
    <row r="79" spans="6:8" ht="12.75">
      <c r="F79" t="s">
        <v>66</v>
      </c>
      <c r="H79" s="154" t="s">
        <v>139</v>
      </c>
    </row>
    <row r="80" spans="6:8" ht="12.75">
      <c r="F80" t="s">
        <v>160</v>
      </c>
      <c r="H80" s="154" t="s">
        <v>140</v>
      </c>
    </row>
    <row r="81" spans="6:8" ht="12.75">
      <c r="F81" t="s">
        <v>1</v>
      </c>
      <c r="H81" s="154" t="s">
        <v>46</v>
      </c>
    </row>
    <row r="82" spans="6:8" ht="12.75">
      <c r="F82" t="s">
        <v>60</v>
      </c>
      <c r="H82" s="154" t="s">
        <v>61</v>
      </c>
    </row>
    <row r="83" spans="6:8" ht="12.75">
      <c r="F83" t="s">
        <v>303</v>
      </c>
      <c r="H83" s="154" t="s">
        <v>275</v>
      </c>
    </row>
    <row r="84" spans="6:8" ht="12.75">
      <c r="F84" t="s">
        <v>278</v>
      </c>
      <c r="H84" s="154" t="s">
        <v>280</v>
      </c>
    </row>
    <row r="85" spans="6:8" ht="12.75">
      <c r="F85" t="s">
        <v>279</v>
      </c>
      <c r="H85" s="154" t="s">
        <v>281</v>
      </c>
    </row>
    <row r="86" spans="6:8" ht="12.75">
      <c r="F86" t="s">
        <v>295</v>
      </c>
      <c r="H86" s="154" t="s">
        <v>296</v>
      </c>
    </row>
    <row r="87" spans="6:8" ht="12.75">
      <c r="F87" t="s">
        <v>298</v>
      </c>
      <c r="H87" s="154" t="s">
        <v>299</v>
      </c>
    </row>
    <row r="88" spans="6:8" ht="12.75">
      <c r="F88" t="s">
        <v>301</v>
      </c>
      <c r="H88" s="154" t="s">
        <v>302</v>
      </c>
    </row>
  </sheetData>
  <sheetProtection/>
  <printOptions/>
  <pageMargins left="0.787401575" right="0.787401575" top="0.984251969" bottom="0.984251969" header="0.4921259845" footer="0.4921259845"/>
  <pageSetup horizontalDpi="1200" verticalDpi="12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tabColor indexed="16"/>
  </sheetPr>
  <dimension ref="A1:J41"/>
  <sheetViews>
    <sheetView zoomScalePageLayoutView="0" workbookViewId="0" topLeftCell="A1">
      <selection activeCell="BL29" sqref="BL29"/>
    </sheetView>
  </sheetViews>
  <sheetFormatPr defaultColWidth="11.421875" defaultRowHeight="12.75"/>
  <cols>
    <col min="4" max="4" width="44.57421875" style="0" bestFit="1" customWidth="1"/>
    <col min="5" max="5" width="43.140625" style="0" customWidth="1"/>
    <col min="7" max="10" width="5.00390625" style="0" bestFit="1" customWidth="1"/>
  </cols>
  <sheetData>
    <row r="1" spans="1:6" ht="12.75">
      <c r="A1" s="1" t="s">
        <v>8</v>
      </c>
      <c r="B1" s="1" t="s">
        <v>9</v>
      </c>
      <c r="C1" s="1" t="s">
        <v>10</v>
      </c>
      <c r="D1" s="1" t="s">
        <v>11</v>
      </c>
      <c r="E1" s="1"/>
      <c r="F1" s="1" t="s">
        <v>3</v>
      </c>
    </row>
    <row r="2" spans="1:6" ht="12.75">
      <c r="A2" t="s">
        <v>242</v>
      </c>
      <c r="B2" t="s">
        <v>5</v>
      </c>
      <c r="C2">
        <v>1</v>
      </c>
      <c r="D2" t="s">
        <v>30</v>
      </c>
      <c r="E2" t="s">
        <v>42</v>
      </c>
      <c r="F2" t="s">
        <v>7</v>
      </c>
    </row>
    <row r="3" spans="1:6" ht="12.75">
      <c r="A3" t="s">
        <v>243</v>
      </c>
      <c r="B3" t="s">
        <v>12</v>
      </c>
      <c r="C3">
        <v>2</v>
      </c>
      <c r="D3" t="s">
        <v>88</v>
      </c>
      <c r="E3" t="s">
        <v>124</v>
      </c>
      <c r="F3" t="s">
        <v>13</v>
      </c>
    </row>
    <row r="4" spans="1:6" ht="12.75">
      <c r="A4" t="s">
        <v>253</v>
      </c>
      <c r="C4">
        <v>3</v>
      </c>
      <c r="D4" t="s">
        <v>64</v>
      </c>
      <c r="E4" t="s">
        <v>125</v>
      </c>
      <c r="F4" t="s">
        <v>6</v>
      </c>
    </row>
    <row r="5" spans="1:5" ht="12.75">
      <c r="A5" t="s">
        <v>244</v>
      </c>
      <c r="C5">
        <v>4</v>
      </c>
      <c r="D5" t="s">
        <v>31</v>
      </c>
      <c r="E5" t="s">
        <v>43</v>
      </c>
    </row>
    <row r="6" spans="1:5" ht="12.75">
      <c r="A6" t="s">
        <v>254</v>
      </c>
      <c r="C6">
        <v>5</v>
      </c>
      <c r="D6" t="s">
        <v>32</v>
      </c>
      <c r="E6" t="s">
        <v>44</v>
      </c>
    </row>
    <row r="7" spans="1:5" ht="12.75">
      <c r="A7" t="s">
        <v>222</v>
      </c>
      <c r="C7">
        <v>6</v>
      </c>
      <c r="D7" t="s">
        <v>89</v>
      </c>
      <c r="E7" t="s">
        <v>126</v>
      </c>
    </row>
    <row r="8" spans="1:5" ht="12.75">
      <c r="A8" t="s">
        <v>245</v>
      </c>
      <c r="C8">
        <v>7</v>
      </c>
      <c r="D8" t="s">
        <v>79</v>
      </c>
      <c r="E8" t="s">
        <v>127</v>
      </c>
    </row>
    <row r="9" spans="1:5" ht="12.75">
      <c r="A9" t="s">
        <v>255</v>
      </c>
      <c r="C9">
        <v>8</v>
      </c>
      <c r="D9" t="s">
        <v>33</v>
      </c>
      <c r="E9" t="s">
        <v>45</v>
      </c>
    </row>
    <row r="10" spans="1:5" ht="12.75">
      <c r="A10" t="s">
        <v>223</v>
      </c>
      <c r="C10">
        <v>9</v>
      </c>
      <c r="D10" t="s">
        <v>167</v>
      </c>
      <c r="E10" t="s">
        <v>128</v>
      </c>
    </row>
    <row r="11" spans="1:5" ht="12.75">
      <c r="A11" t="s">
        <v>224</v>
      </c>
      <c r="C11">
        <v>10</v>
      </c>
      <c r="D11" t="s">
        <v>168</v>
      </c>
      <c r="E11" t="s">
        <v>129</v>
      </c>
    </row>
    <row r="12" spans="1:5" ht="12.75">
      <c r="A12" t="s">
        <v>246</v>
      </c>
      <c r="C12">
        <v>11</v>
      </c>
      <c r="D12" t="s">
        <v>69</v>
      </c>
      <c r="E12" t="s">
        <v>130</v>
      </c>
    </row>
    <row r="13" spans="1:5" ht="12.75">
      <c r="A13" t="s">
        <v>256</v>
      </c>
      <c r="C13">
        <v>12</v>
      </c>
      <c r="D13" t="s">
        <v>70</v>
      </c>
      <c r="E13" t="s">
        <v>131</v>
      </c>
    </row>
    <row r="14" spans="1:5" ht="12.75">
      <c r="A14" t="s">
        <v>225</v>
      </c>
      <c r="C14">
        <v>13</v>
      </c>
      <c r="D14" t="s">
        <v>169</v>
      </c>
      <c r="E14" t="s">
        <v>132</v>
      </c>
    </row>
    <row r="15" spans="1:5" ht="12.75">
      <c r="A15" t="s">
        <v>226</v>
      </c>
      <c r="C15">
        <v>14</v>
      </c>
      <c r="D15" t="s">
        <v>71</v>
      </c>
      <c r="E15" t="s">
        <v>133</v>
      </c>
    </row>
    <row r="16" spans="1:5" ht="12.75">
      <c r="A16" t="s">
        <v>227</v>
      </c>
      <c r="C16">
        <v>15</v>
      </c>
      <c r="D16" t="s">
        <v>72</v>
      </c>
      <c r="E16" t="s">
        <v>134</v>
      </c>
    </row>
    <row r="17" spans="1:5" ht="12.75">
      <c r="A17" t="s">
        <v>247</v>
      </c>
      <c r="C17">
        <v>16</v>
      </c>
      <c r="D17" t="s">
        <v>74</v>
      </c>
      <c r="E17" t="s">
        <v>135</v>
      </c>
    </row>
    <row r="18" spans="1:5" ht="12.75">
      <c r="A18" t="s">
        <v>257</v>
      </c>
      <c r="C18">
        <v>17</v>
      </c>
      <c r="D18" t="s">
        <v>73</v>
      </c>
      <c r="E18" t="s">
        <v>136</v>
      </c>
    </row>
    <row r="19" spans="1:5" ht="12.75">
      <c r="A19" t="s">
        <v>228</v>
      </c>
      <c r="C19">
        <v>18</v>
      </c>
      <c r="D19" t="s">
        <v>75</v>
      </c>
      <c r="E19" t="s">
        <v>47</v>
      </c>
    </row>
    <row r="20" spans="1:5" ht="12.75">
      <c r="A20" t="s">
        <v>229</v>
      </c>
      <c r="C20">
        <v>19</v>
      </c>
      <c r="D20" t="s">
        <v>76</v>
      </c>
      <c r="E20" t="s">
        <v>48</v>
      </c>
    </row>
    <row r="21" spans="1:5" ht="12.75">
      <c r="A21" t="s">
        <v>230</v>
      </c>
      <c r="C21">
        <v>20</v>
      </c>
      <c r="D21" t="s">
        <v>170</v>
      </c>
      <c r="E21" t="s">
        <v>137</v>
      </c>
    </row>
    <row r="22" spans="1:5" ht="12.75">
      <c r="A22" t="s">
        <v>248</v>
      </c>
      <c r="C22">
        <v>21</v>
      </c>
      <c r="D22" t="s">
        <v>77</v>
      </c>
      <c r="E22" t="s">
        <v>138</v>
      </c>
    </row>
    <row r="23" spans="1:5" ht="12.75">
      <c r="A23" t="s">
        <v>258</v>
      </c>
      <c r="C23">
        <v>22</v>
      </c>
      <c r="D23" t="s">
        <v>78</v>
      </c>
      <c r="E23" t="s">
        <v>49</v>
      </c>
    </row>
    <row r="24" spans="1:7" ht="12.75">
      <c r="A24" t="s">
        <v>231</v>
      </c>
      <c r="C24">
        <v>23</v>
      </c>
      <c r="D24" t="s">
        <v>66</v>
      </c>
      <c r="E24" t="s">
        <v>139</v>
      </c>
      <c r="G24" s="131" t="s">
        <v>285</v>
      </c>
    </row>
    <row r="25" spans="1:10" ht="12.75">
      <c r="A25" t="s">
        <v>232</v>
      </c>
      <c r="C25">
        <v>24</v>
      </c>
      <c r="D25" t="s">
        <v>160</v>
      </c>
      <c r="E25" t="s">
        <v>140</v>
      </c>
      <c r="G25">
        <v>2011</v>
      </c>
      <c r="H25">
        <v>2012</v>
      </c>
      <c r="I25">
        <v>2013</v>
      </c>
      <c r="J25">
        <v>2014</v>
      </c>
    </row>
    <row r="26" spans="1:10" ht="12.75">
      <c r="A26" t="s">
        <v>233</v>
      </c>
      <c r="C26" t="s">
        <v>14</v>
      </c>
      <c r="D26" t="s">
        <v>1</v>
      </c>
      <c r="E26" t="s">
        <v>46</v>
      </c>
      <c r="G26" s="131" t="s">
        <v>213</v>
      </c>
      <c r="H26" s="131" t="s">
        <v>213</v>
      </c>
      <c r="I26" s="131" t="s">
        <v>213</v>
      </c>
      <c r="J26" s="131" t="s">
        <v>213</v>
      </c>
    </row>
    <row r="27" spans="1:10" ht="12.75">
      <c r="A27" t="s">
        <v>249</v>
      </c>
      <c r="C27" t="s">
        <v>15</v>
      </c>
      <c r="D27" t="s">
        <v>60</v>
      </c>
      <c r="E27" t="s">
        <v>61</v>
      </c>
      <c r="G27" s="131" t="s">
        <v>213</v>
      </c>
      <c r="H27" s="131" t="s">
        <v>213</v>
      </c>
      <c r="I27" s="131" t="s">
        <v>213</v>
      </c>
      <c r="J27" s="131" t="s">
        <v>213</v>
      </c>
    </row>
    <row r="28" spans="1:8" ht="12.75">
      <c r="A28" t="s">
        <v>259</v>
      </c>
      <c r="C28" t="s">
        <v>192</v>
      </c>
      <c r="D28" t="s">
        <v>41</v>
      </c>
      <c r="E28" s="131" t="s">
        <v>286</v>
      </c>
      <c r="G28" s="131" t="s">
        <v>213</v>
      </c>
      <c r="H28" s="131"/>
    </row>
    <row r="29" spans="1:8" ht="12.75">
      <c r="A29" t="s">
        <v>234</v>
      </c>
      <c r="C29" t="s">
        <v>193</v>
      </c>
      <c r="D29" t="s">
        <v>171</v>
      </c>
      <c r="E29" s="131" t="s">
        <v>287</v>
      </c>
      <c r="G29" s="131" t="s">
        <v>213</v>
      </c>
      <c r="H29" s="131"/>
    </row>
    <row r="30" spans="1:8" ht="12.75">
      <c r="A30" t="s">
        <v>235</v>
      </c>
      <c r="C30" s="134" t="s">
        <v>288</v>
      </c>
      <c r="D30" t="s">
        <v>219</v>
      </c>
      <c r="E30" s="131" t="s">
        <v>289</v>
      </c>
      <c r="H30" s="131" t="s">
        <v>213</v>
      </c>
    </row>
    <row r="31" spans="1:8" ht="12.75">
      <c r="A31" t="s">
        <v>236</v>
      </c>
      <c r="C31" s="134" t="s">
        <v>290</v>
      </c>
      <c r="D31" t="s">
        <v>220</v>
      </c>
      <c r="E31" s="131" t="s">
        <v>291</v>
      </c>
      <c r="H31" s="131" t="s">
        <v>213</v>
      </c>
    </row>
    <row r="32" spans="1:8" ht="12.75">
      <c r="A32" t="s">
        <v>250</v>
      </c>
      <c r="C32" s="134" t="s">
        <v>292</v>
      </c>
      <c r="D32" t="s">
        <v>221</v>
      </c>
      <c r="E32" s="131" t="s">
        <v>293</v>
      </c>
      <c r="H32" s="131" t="s">
        <v>213</v>
      </c>
    </row>
    <row r="33" spans="1:10" ht="12.75">
      <c r="A33" t="s">
        <v>260</v>
      </c>
      <c r="C33" s="130" t="s">
        <v>274</v>
      </c>
      <c r="D33" s="131" t="s">
        <v>304</v>
      </c>
      <c r="E33" s="132" t="s">
        <v>275</v>
      </c>
      <c r="I33" s="131" t="s">
        <v>213</v>
      </c>
      <c r="J33" s="131" t="s">
        <v>213</v>
      </c>
    </row>
    <row r="34" spans="1:10" ht="12.75">
      <c r="A34" t="s">
        <v>237</v>
      </c>
      <c r="C34" s="130" t="s">
        <v>276</v>
      </c>
      <c r="D34" t="s">
        <v>278</v>
      </c>
      <c r="E34" s="131" t="s">
        <v>280</v>
      </c>
      <c r="I34" s="131" t="s">
        <v>213</v>
      </c>
      <c r="J34" s="131" t="s">
        <v>213</v>
      </c>
    </row>
    <row r="35" spans="1:10" ht="12.75">
      <c r="A35" t="s">
        <v>238</v>
      </c>
      <c r="C35" s="130" t="s">
        <v>277</v>
      </c>
      <c r="D35" t="s">
        <v>279</v>
      </c>
      <c r="E35" s="131" t="s">
        <v>281</v>
      </c>
      <c r="I35" s="131" t="s">
        <v>213</v>
      </c>
      <c r="J35" s="131" t="s">
        <v>213</v>
      </c>
    </row>
    <row r="36" spans="1:10" ht="12.75">
      <c r="A36" t="s">
        <v>251</v>
      </c>
      <c r="C36" s="130" t="s">
        <v>294</v>
      </c>
      <c r="D36" t="s">
        <v>295</v>
      </c>
      <c r="E36" s="131" t="s">
        <v>296</v>
      </c>
      <c r="J36" s="131" t="s">
        <v>213</v>
      </c>
    </row>
    <row r="37" spans="1:10" ht="12.75">
      <c r="A37" t="s">
        <v>261</v>
      </c>
      <c r="C37" s="130" t="s">
        <v>297</v>
      </c>
      <c r="D37" s="131" t="s">
        <v>298</v>
      </c>
      <c r="E37" s="131" t="s">
        <v>299</v>
      </c>
      <c r="J37" s="131" t="s">
        <v>213</v>
      </c>
    </row>
    <row r="38" spans="1:10" ht="12.75">
      <c r="A38" t="s">
        <v>239</v>
      </c>
      <c r="C38" s="130" t="s">
        <v>300</v>
      </c>
      <c r="D38" t="s">
        <v>301</v>
      </c>
      <c r="E38" s="131" t="s">
        <v>302</v>
      </c>
      <c r="J38" s="131" t="s">
        <v>213</v>
      </c>
    </row>
    <row r="39" ht="12.75">
      <c r="A39" t="s">
        <v>252</v>
      </c>
    </row>
    <row r="40" ht="12.75">
      <c r="A40" t="s">
        <v>262</v>
      </c>
    </row>
    <row r="41" ht="12.75">
      <c r="A41" t="s">
        <v>264</v>
      </c>
    </row>
  </sheetData>
  <sheetProtection/>
  <printOptions/>
  <pageMargins left="0.787401575" right="0.787401575" top="0.984251969" bottom="0.984251969"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IfaA Köln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Feggeler</dc:creator>
  <cp:keywords/>
  <dc:description/>
  <cp:lastModifiedBy>Katrin Neumann</cp:lastModifiedBy>
  <cp:lastPrinted>2016-01-25T16:00:15Z</cp:lastPrinted>
  <dcterms:created xsi:type="dcterms:W3CDTF">2006-01-30T12:00:11Z</dcterms:created>
  <dcterms:modified xsi:type="dcterms:W3CDTF">2016-03-03T07:50:01Z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